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'Лист1'!$A$1:$I$115</definedName>
  </definedNames>
  <calcPr fullCalcOnLoad="1"/>
</workbook>
</file>

<file path=xl/sharedStrings.xml><?xml version="1.0" encoding="utf-8"?>
<sst xmlns="http://schemas.openxmlformats.org/spreadsheetml/2006/main" count="196" uniqueCount="83">
  <si>
    <t>одержувачі</t>
  </si>
  <si>
    <t>УЖКГБ</t>
  </si>
  <si>
    <t>№ з/п</t>
  </si>
  <si>
    <t>Загальне найменування предмета закупівель</t>
  </si>
  <si>
    <t>Джерело фінансування</t>
  </si>
  <si>
    <t>Очікуваний строк здійснення закупівель</t>
  </si>
  <si>
    <t>Очікувана вартість предмета закупівель</t>
  </si>
  <si>
    <t>Процедура закупівлі</t>
  </si>
  <si>
    <t>Утримання установи - КТКВК 010116</t>
  </si>
  <si>
    <t>Канцелярські товари - КЕКВ 2210</t>
  </si>
  <si>
    <t>Кошти міського бюджету - загальний фонд</t>
  </si>
  <si>
    <t>не потребує</t>
  </si>
  <si>
    <t>Висвітлення в засобах масової інформації - КЕКВ 2240</t>
  </si>
  <si>
    <t>Плата за використання приміщення (оренда) - КЕКВ 2240</t>
  </si>
  <si>
    <t>Придбання програмного забезпечення "АВК-5" - КЕКВ 2240</t>
  </si>
  <si>
    <t>Придбання програмного забезпечення М.Е.Док - КЕКВ 2240</t>
  </si>
  <si>
    <t>Заправка картриджів та ксероксу - КЕКВ 2240</t>
  </si>
  <si>
    <t>Послуги зв’язку - КЕКВ 2240</t>
  </si>
  <si>
    <t>Користування мережею Інтернет - КЕКВ 2240</t>
  </si>
  <si>
    <t>Поштові відправлення - КЕКВ 2240</t>
  </si>
  <si>
    <t>Оплата інших комунальних послуг (експлуатаційні видатки) - КЕКВ 2240</t>
  </si>
  <si>
    <t>Оплата теплопостачання - КЕКВ 2271</t>
  </si>
  <si>
    <t>Оплата водопостачання та водовідведення - КЕКВ 2272</t>
  </si>
  <si>
    <t>Оплата електроенергії - КЕКВ 2273</t>
  </si>
  <si>
    <t>Програма реформування і розвитку житлово - комунального господарства міста Южноукраїнськ на 2010-2014 роки - КТКВК 100203</t>
  </si>
  <si>
    <t>Кошти загального фонду бюджету</t>
  </si>
  <si>
    <t>Кошти спеціального фонду бюджету</t>
  </si>
  <si>
    <t>Програма охорони довкілля та раціонального природокористування міста Южноукраїнськ на 2011-2015 роки - КТКВК 240601</t>
  </si>
  <si>
    <t>Всього</t>
  </si>
  <si>
    <t>Поштові послуги (оренда поштової скриньки) - КЕКВ 2240</t>
  </si>
  <si>
    <t>Послуги Кабінету замовника  - КЕКВ 2240</t>
  </si>
  <si>
    <t>Плата послуг зі страхування орендованого приміщення - КЕКВ 2240</t>
  </si>
  <si>
    <t>не потребує (продовження робіт, торги проведено в 2014 році)</t>
  </si>
  <si>
    <t xml:space="preserve">не потребує </t>
  </si>
  <si>
    <t>Послуги по благоустрою території (поточний ремонт дорожнього покриття гарячою асфальтобетонною сумішшю) - КЕКВ 2240</t>
  </si>
  <si>
    <t>Капітальний ремонт ліфтів в житлових будинках - КЕКВ 3131</t>
  </si>
  <si>
    <t>Встановлення критих зупинок  громадського транспорту по місту - КЕКВ 3132</t>
  </si>
  <si>
    <t xml:space="preserve">Додаток до річного плану закупівель </t>
  </si>
  <si>
    <t>Погашення кредиторської заборгованості за 2014 рік за виконані роботи по встановленню критих зупинок  громадського транспорту по місту - КЕКВ 3132</t>
  </si>
  <si>
    <t>Підписка періодичних видань - КЕКВ 2210</t>
  </si>
  <si>
    <t>Програма капітального будівництва об`єктів житлово-комунального господарства та соціальної інфраструктури міста Южноукраїнська на   2011-2015 роки - КТКВК 100102</t>
  </si>
  <si>
    <t>Програма капітального будівництва об`єктів житлово-комунального господарства та соціальної інфраструктури міста Южноукраїнська на   2011-2015 роки - КТКВК 100201</t>
  </si>
  <si>
    <t xml:space="preserve">Міська комплексна Програма "Молоде покоління Южноукраїнська" на 2012-2015 роки - КТКВК 240900 </t>
  </si>
  <si>
    <t>Догляд за деревами і кущами: обрізання крон дерев, вирізування сухих суків та гілок - КЕКВ 2240</t>
  </si>
  <si>
    <t>Програма  розвитку дорожнього руху та його безпеки в місті Южноукраїнську на 2013-2017 роки  - КТКВК 240900</t>
  </si>
  <si>
    <t>Програма реформування і розвитку житлово-комунального господарства міста Южноукравїнська на 2010-2015 роки  - КТКВК 240900</t>
  </si>
  <si>
    <t>Поточний ремонт сходів  по проспекту Леніна, 13  - КЕКВ 2240</t>
  </si>
  <si>
    <t>Завезення та планування грунту у сквері на честь пам`яті Т.Г.Шевченка  - КЕКВ 2240</t>
  </si>
  <si>
    <t>Заміна бордюрного поребрика вздовж пішохідної доріжки по бул. Курчатова  - КЕКВ 2240</t>
  </si>
  <si>
    <t>ЗФ</t>
  </si>
  <si>
    <t>Кошти міського бюджету - спеціальний фонд</t>
  </si>
  <si>
    <t>Придбанн матеріалів для приведення у належний стан майданчику по бульвару Цвіточному в районі ЗОШ №3 - КЕКВ 2210</t>
  </si>
  <si>
    <t>Улаштування поручнів біля та в житлових будинках міста  КЕКВ 2240</t>
  </si>
  <si>
    <t>Догляд за редевами і кущами: обрізання крон дерев, вирізування сухих суків та гілок - КЕКВ 2240</t>
  </si>
  <si>
    <r>
      <t>Секретар комітету з конкурсних торгів </t>
    </r>
    <r>
      <rPr>
        <b/>
        <u val="single"/>
        <sz val="10.5"/>
        <rFont val="Times New Roman"/>
        <family val="1"/>
      </rPr>
      <t>Потапова Л.А.</t>
    </r>
    <r>
      <rPr>
        <u val="single"/>
        <sz val="10.5"/>
        <rFont val="Times New Roman"/>
        <family val="1"/>
      </rPr>
      <t xml:space="preserve"> _________  __</t>
    </r>
  </si>
  <si>
    <t>на 2016 рік</t>
  </si>
  <si>
    <t>перший квартал 2016</t>
  </si>
  <si>
    <t>січень - грудень 2016</t>
  </si>
  <si>
    <t>четвертий квартал 2016</t>
  </si>
  <si>
    <t>Всього, в тому числі:</t>
  </si>
  <si>
    <t>Придбання програмного забезпечення "Будінформ" - КЕКВ 2240</t>
  </si>
  <si>
    <t>Реконструкція приміщень будівлі за адресою вулиця Миру, 11 під квартири, в тому числі розробка ПКД - КЕКВ 3142</t>
  </si>
  <si>
    <t>Кошти міського бюджету зарезервовані для спрямування на співфінансування обєктів по напрямках і заходах, що будуть визначені окремими нормативними актами Уабінету Міністрів України, за рахунок коштів фонду регіонального розвитку</t>
  </si>
  <si>
    <t>Програма капітального будівництва об'єктів житлово-комунального господарства та соціальної інфраструктури міста Южноукраїнськ на 2016-2020 роки  - КТКВК 150101</t>
  </si>
  <si>
    <t>Програма капітального будівництва об'єктів житлово-комунального господарства та соціальної інфраструктури міста Южноукраїнськ на 2016-2020 рокики  - КТКВК 170703</t>
  </si>
  <si>
    <t>Програма реформування і розвитку житлово - комунального господарства міста Южноукраїнськ на 2016-2020 роки - КТКВК 100102</t>
  </si>
  <si>
    <r>
      <t xml:space="preserve">Голова комітету з конкурсних торгів    </t>
    </r>
    <r>
      <rPr>
        <b/>
        <u val="single"/>
        <sz val="10.5"/>
        <rFont val="Times New Roman"/>
        <family val="1"/>
      </rPr>
      <t>Пачкова Н.І.</t>
    </r>
    <r>
      <rPr>
        <u val="single"/>
        <sz val="10.5"/>
        <rFont val="Times New Roman"/>
        <family val="1"/>
      </rPr>
      <t>____________</t>
    </r>
  </si>
  <si>
    <t>Підвищення кваліфікаціїї голови комітету конкурсних торгів та членів комітету - КЕКВ 2282</t>
  </si>
  <si>
    <t>Придбання оргтехніки - КЕКВ 3110</t>
  </si>
  <si>
    <t>Реконструкція житлових приміщень №104 (вул. Дружби народів, 5) під квартири, в тому числі розробка ПКД - КЕКВ 3141</t>
  </si>
  <si>
    <t>Облаштування комунальних майданчиків на прибудинкових територіях - КЕКВ 3131</t>
  </si>
  <si>
    <t>Поточний ремонт квартири №1 житлового будинку №17 по вулиці Набережна енергетиків, де розташований дитячий будинок сімейного типу - КЕКВ 2240</t>
  </si>
  <si>
    <t>Встановлення світлофорних обєктів в кількості 2-х одиниць, інесення змін до ПКД по світлофорному обєкту (пр. Леніна - вул. Енергобудівників) та розробка ПКД по світлофорному обєкту (сул. Спортивна - вул. Дружби народів) - КЕКВ 3132</t>
  </si>
  <si>
    <t>Капітальний ремонт трубопроводів холодного водопстачання від ВК-201 до ВК-227 (по проспекту Леніна та вулиці Миру) м. Южноукраїнську Миколаївської області - КЕКВ 3132</t>
  </si>
  <si>
    <t>Поточний ремонт приміщень комунальної власності за адресою вул. Дружби народів, 35-в - КЕКВ 2240</t>
  </si>
  <si>
    <t>Утримання зелених насаджень, а саме видалення сухого гілля, обрізання крон дерев та знесення сухостійних дерев на території міста - КЕКВ 2240</t>
  </si>
  <si>
    <t>Реконструкція системи гарячого водопостачання від ТРП-6 до житлових будінків 3-го мікрорайону за адресами: вул. Дружби народів, 46,42, бульвар Цвіточний, 3 та середня школа №3 м. Южноукраїнська Миколаївської області т(продовження робіт, розпочатих в 2015 році) - КЕКВ 3142</t>
  </si>
  <si>
    <t>Програма реформування і розвитку житлово - комунального господарства міста Южноукраїнськ на 2016-2020 роки - КТКВК 100101</t>
  </si>
  <si>
    <t>Програма реформування і розвитку житлово - комунального господарства міста Южноукраїнськ на 2016-2020 роки - КТКВК 180109</t>
  </si>
  <si>
    <t>Програма реформування і розвитку житлово - комунального господарства міста Южноукраїнськ на 2016-2020 роки  - КТКВК 100202</t>
  </si>
  <si>
    <t>Програма реформування і розвитку житлово - комунального господарства міста Южноукраїнськ на 2016-2020 роки - КТКВК 240601</t>
  </si>
  <si>
    <t>(зміни на  2016 рік  станом на 25.03.2016)</t>
  </si>
  <si>
    <t>Затверджений рішенням комітету з конкурсних торгів від 25.03.2016 № 3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</si>
</sst>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Так&quot;;&quot;Так&quot;;&quot;Ні&quot;"/>
    <numFmt numFmtId="190" formatCode="&quot;True&quot;;&quot;True&quot;;&quot;False&quot;"/>
    <numFmt numFmtId="191" formatCode="&quot;Увімк&quot;;&quot;Увімк&quot;;&quot;Вимк&quot;"/>
    <numFmt numFmtId="192" formatCode="[$¥€-2]\ ###,000_);[Red]\([$€-2]\ ###,000\)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0.000"/>
    <numFmt numFmtId="198" formatCode="[$-422]d\ mmmm\ yyyy&quot; р.&quot;"/>
    <numFmt numFmtId="199" formatCode="[$-FC22]d\ mmmm\ yyyy&quot; р.&quot;;@"/>
  </numFmts>
  <fonts count="27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.5"/>
      <name val="Times New Roman"/>
      <family val="1"/>
    </font>
    <font>
      <sz val="10"/>
      <name val="Times New Roman"/>
      <family val="1"/>
    </font>
    <font>
      <u val="single"/>
      <sz val="10.5"/>
      <name val="Times New Roman"/>
      <family val="1"/>
    </font>
    <font>
      <b/>
      <u val="single"/>
      <sz val="10.5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b/>
      <sz val="10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2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2" fillId="0" borderId="2" applyNumberFormat="0" applyFill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4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20" borderId="6" applyNumberFormat="0" applyAlignment="0" applyProtection="0"/>
    <xf numFmtId="0" fontId="1" fillId="0" borderId="0" applyNumberFormat="0" applyFill="0" applyBorder="0" applyAlignment="0" applyProtection="0"/>
    <xf numFmtId="0" fontId="10" fillId="21" borderId="1" applyNumberFormat="0" applyAlignment="0" applyProtection="0"/>
    <xf numFmtId="0" fontId="24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6" fillId="3" borderId="0" applyNumberFormat="0" applyBorder="0" applyAlignment="0" applyProtection="0"/>
    <xf numFmtId="0" fontId="0" fillId="22" borderId="8" applyNumberFormat="0" applyFont="0" applyAlignment="0" applyProtection="0"/>
    <xf numFmtId="9" fontId="0" fillId="0" borderId="0" applyFont="0" applyFill="0" applyBorder="0" applyAlignment="0" applyProtection="0"/>
    <xf numFmtId="0" fontId="9" fillId="21" borderId="9" applyNumberFormat="0" applyAlignment="0" applyProtection="0"/>
    <xf numFmtId="0" fontId="7" fillId="2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24" borderId="0" xfId="0" applyFill="1" applyAlignment="1">
      <alignment/>
    </xf>
    <xf numFmtId="2" fontId="0" fillId="24" borderId="0" xfId="0" applyNumberFormat="1" applyFill="1" applyAlignment="1">
      <alignment/>
    </xf>
    <xf numFmtId="2" fontId="0" fillId="24" borderId="0" xfId="0" applyNumberFormat="1" applyFont="1" applyFill="1" applyAlignment="1">
      <alignment/>
    </xf>
    <xf numFmtId="1" fontId="19" fillId="0" borderId="1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0" fontId="19" fillId="0" borderId="10" xfId="0" applyFont="1" applyFill="1" applyBorder="1" applyAlignment="1">
      <alignment horizontal="center" vertical="top" wrapText="1"/>
    </xf>
    <xf numFmtId="0" fontId="19" fillId="0" borderId="0" xfId="0" applyFont="1" applyFill="1" applyAlignment="1">
      <alignment horizontal="justify"/>
    </xf>
    <xf numFmtId="0" fontId="18" fillId="0" borderId="0" xfId="0" applyFont="1" applyFill="1" applyAlignment="1">
      <alignment horizontal="left" vertical="top" wrapText="1"/>
    </xf>
    <xf numFmtId="0" fontId="19" fillId="0" borderId="0" xfId="0" applyFont="1" applyFill="1" applyAlignment="1">
      <alignment horizontal="left"/>
    </xf>
    <xf numFmtId="0" fontId="19" fillId="0" borderId="10" xfId="0" applyFont="1" applyFill="1" applyBorder="1" applyAlignment="1">
      <alignment horizontal="justify" wrapText="1"/>
    </xf>
    <xf numFmtId="0" fontId="0" fillId="0" borderId="0" xfId="0" applyFont="1" applyFill="1" applyAlignment="1">
      <alignment/>
    </xf>
    <xf numFmtId="2" fontId="19" fillId="0" borderId="10" xfId="0" applyNumberFormat="1" applyFont="1" applyFill="1" applyBorder="1" applyAlignment="1">
      <alignment horizontal="right"/>
    </xf>
    <xf numFmtId="0" fontId="19" fillId="0" borderId="10" xfId="0" applyFont="1" applyFill="1" applyBorder="1" applyAlignment="1">
      <alignment horizontal="center" wrapText="1"/>
    </xf>
    <xf numFmtId="2" fontId="19" fillId="0" borderId="10" xfId="0" applyNumberFormat="1" applyFont="1" applyFill="1" applyBorder="1" applyAlignment="1">
      <alignment vertical="top" wrapText="1"/>
    </xf>
    <xf numFmtId="0" fontId="19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justify"/>
    </xf>
    <xf numFmtId="0" fontId="19" fillId="0" borderId="10" xfId="0" applyFont="1" applyFill="1" applyBorder="1" applyAlignment="1">
      <alignment/>
    </xf>
    <xf numFmtId="0" fontId="19" fillId="0" borderId="10" xfId="0" applyFont="1" applyFill="1" applyBorder="1" applyAlignment="1">
      <alignment horizontal="justify" vertical="top"/>
    </xf>
    <xf numFmtId="0" fontId="19" fillId="0" borderId="10" xfId="0" applyFont="1" applyFill="1" applyBorder="1" applyAlignment="1">
      <alignment/>
    </xf>
    <xf numFmtId="0" fontId="22" fillId="0" borderId="10" xfId="0" applyFont="1" applyFill="1" applyBorder="1" applyAlignment="1">
      <alignment horizontal="justify"/>
    </xf>
    <xf numFmtId="2" fontId="19" fillId="0" borderId="10" xfId="0" applyNumberFormat="1" applyFont="1" applyFill="1" applyBorder="1" applyAlignment="1">
      <alignment/>
    </xf>
    <xf numFmtId="2" fontId="22" fillId="0" borderId="1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2" fontId="19" fillId="0" borderId="10" xfId="0" applyNumberFormat="1" applyFont="1" applyFill="1" applyBorder="1" applyAlignment="1">
      <alignment horizontal="center"/>
    </xf>
    <xf numFmtId="2" fontId="19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justify" vertical="center" wrapText="1"/>
    </xf>
    <xf numFmtId="0" fontId="0" fillId="0" borderId="10" xfId="0" applyFont="1" applyFill="1" applyBorder="1" applyAlignment="1">
      <alignment horizontal="justify" vertical="center" wrapText="1"/>
    </xf>
    <xf numFmtId="2" fontId="19" fillId="0" borderId="10" xfId="0" applyNumberFormat="1" applyFont="1" applyFill="1" applyBorder="1" applyAlignment="1">
      <alignment horizontal="center" vertical="center" wrapText="1"/>
    </xf>
    <xf numFmtId="2" fontId="22" fillId="0" borderId="10" xfId="0" applyNumberFormat="1" applyFont="1" applyFill="1" applyBorder="1" applyAlignment="1">
      <alignment horizontal="center" vertical="top" wrapText="1"/>
    </xf>
    <xf numFmtId="2" fontId="22" fillId="0" borderId="10" xfId="0" applyNumberFormat="1" applyFont="1" applyFill="1" applyBorder="1" applyAlignment="1">
      <alignment horizontal="center" vertical="center" wrapText="1"/>
    </xf>
    <xf numFmtId="2" fontId="22" fillId="0" borderId="10" xfId="0" applyNumberFormat="1" applyFont="1" applyFill="1" applyBorder="1" applyAlignment="1">
      <alignment horizontal="center" vertical="center"/>
    </xf>
    <xf numFmtId="2" fontId="22" fillId="0" borderId="10" xfId="61" applyNumberFormat="1" applyFont="1" applyFill="1" applyBorder="1" applyAlignment="1">
      <alignment horizontal="center" vertical="center"/>
    </xf>
    <xf numFmtId="2" fontId="22" fillId="0" borderId="0" xfId="0" applyNumberFormat="1" applyFont="1" applyFill="1" applyAlignment="1">
      <alignment/>
    </xf>
    <xf numFmtId="0" fontId="19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justify"/>
    </xf>
    <xf numFmtId="0" fontId="22" fillId="0" borderId="0" xfId="0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10" xfId="0" applyFont="1" applyFill="1" applyBorder="1" applyAlignment="1">
      <alignment horizontal="justify" vertical="center" wrapText="1"/>
    </xf>
    <xf numFmtId="0" fontId="22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vertical="center"/>
    </xf>
    <xf numFmtId="0" fontId="19" fillId="0" borderId="12" xfId="0" applyFont="1" applyFill="1" applyBorder="1" applyAlignment="1">
      <alignment vertical="center"/>
    </xf>
    <xf numFmtId="0" fontId="19" fillId="0" borderId="10" xfId="0" applyFont="1" applyFill="1" applyBorder="1" applyAlignment="1">
      <alignment wrapText="1"/>
    </xf>
    <xf numFmtId="0" fontId="0" fillId="0" borderId="10" xfId="0" applyFont="1" applyBorder="1" applyAlignment="1">
      <alignment/>
    </xf>
    <xf numFmtId="0" fontId="19" fillId="0" borderId="11" xfId="0" applyFont="1" applyFill="1" applyBorder="1" applyAlignment="1">
      <alignment horizontal="left" wrapText="1"/>
    </xf>
    <xf numFmtId="0" fontId="19" fillId="0" borderId="12" xfId="0" applyFont="1" applyFill="1" applyBorder="1" applyAlignment="1">
      <alignment horizontal="left" wrapText="1"/>
    </xf>
    <xf numFmtId="49" fontId="19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justify" vertical="center" wrapText="1"/>
    </xf>
    <xf numFmtId="0" fontId="0" fillId="0" borderId="10" xfId="0" applyFont="1" applyFill="1" applyBorder="1" applyAlignment="1">
      <alignment horizontal="justify" vertical="center" wrapText="1"/>
    </xf>
    <xf numFmtId="0" fontId="22" fillId="0" borderId="11" xfId="0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justify"/>
    </xf>
    <xf numFmtId="49" fontId="19" fillId="0" borderId="11" xfId="0" applyNumberFormat="1" applyFont="1" applyFill="1" applyBorder="1" applyAlignment="1">
      <alignment horizontal="center" vertical="center"/>
    </xf>
    <xf numFmtId="49" fontId="19" fillId="0" borderId="12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left" wrapText="1"/>
    </xf>
    <xf numFmtId="0" fontId="19" fillId="0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49" fontId="0" fillId="0" borderId="12" xfId="0" applyNumberFormat="1" applyBorder="1" applyAlignment="1">
      <alignment horizontal="center" vertical="center"/>
    </xf>
    <xf numFmtId="0" fontId="19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22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19" fillId="0" borderId="11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wrapText="1"/>
    </xf>
    <xf numFmtId="0" fontId="19" fillId="0" borderId="12" xfId="0" applyFont="1" applyFill="1" applyBorder="1" applyAlignment="1">
      <alignment wrapText="1"/>
    </xf>
    <xf numFmtId="0" fontId="19" fillId="0" borderId="11" xfId="0" applyFont="1" applyFill="1" applyBorder="1" applyAlignment="1">
      <alignment horizontal="justify" wrapText="1"/>
    </xf>
    <xf numFmtId="0" fontId="19" fillId="0" borderId="12" xfId="0" applyFont="1" applyFill="1" applyBorder="1" applyAlignment="1">
      <alignment horizontal="justify" wrapText="1"/>
    </xf>
    <xf numFmtId="0" fontId="0" fillId="0" borderId="12" xfId="0" applyBorder="1" applyAlignment="1">
      <alignment horizontal="center" vertical="center"/>
    </xf>
    <xf numFmtId="0" fontId="19" fillId="0" borderId="12" xfId="0" applyFont="1" applyFill="1" applyBorder="1" applyAlignment="1">
      <alignment horizontal="left" vertical="center" wrapText="1"/>
    </xf>
    <xf numFmtId="0" fontId="25" fillId="0" borderId="0" xfId="0" applyFont="1" applyFill="1" applyAlignment="1">
      <alignment horizont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vertical="top" wrapText="1"/>
    </xf>
    <xf numFmtId="0" fontId="20" fillId="0" borderId="0" xfId="0" applyFont="1" applyFill="1" applyAlignment="1">
      <alignment horizontal="left" vertical="top" wrapText="1"/>
    </xf>
    <xf numFmtId="0" fontId="19" fillId="0" borderId="10" xfId="0" applyFont="1" applyFill="1" applyBorder="1" applyAlignment="1">
      <alignment/>
    </xf>
    <xf numFmtId="0" fontId="18" fillId="0" borderId="0" xfId="0" applyFont="1" applyFill="1" applyAlignment="1">
      <alignment horizontal="left" vertical="top" wrapText="1"/>
    </xf>
    <xf numFmtId="0" fontId="22" fillId="0" borderId="10" xfId="0" applyFont="1" applyFill="1" applyBorder="1" applyAlignment="1">
      <alignment horizontal="justify"/>
    </xf>
    <xf numFmtId="0" fontId="22" fillId="0" borderId="10" xfId="0" applyFont="1" applyFill="1" applyBorder="1" applyAlignment="1">
      <alignment/>
    </xf>
    <xf numFmtId="0" fontId="22" fillId="0" borderId="10" xfId="0" applyFont="1" applyFill="1" applyBorder="1" applyAlignment="1">
      <alignment horizontal="left" vertical="center" wrapText="1"/>
    </xf>
    <xf numFmtId="0" fontId="26" fillId="0" borderId="1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19" fillId="0" borderId="10" xfId="0" applyFont="1" applyFill="1" applyBorder="1" applyAlignment="1">
      <alignment vertical="center"/>
    </xf>
    <xf numFmtId="188" fontId="19" fillId="0" borderId="10" xfId="0" applyNumberFormat="1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/>
    </xf>
    <xf numFmtId="0" fontId="22" fillId="0" borderId="11" xfId="0" applyFont="1" applyFill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1" xfId="0" applyFont="1" applyFill="1" applyBorder="1" applyAlignment="1">
      <alignment horizontal="justify" vertical="center" wrapText="1"/>
    </xf>
    <xf numFmtId="0" fontId="0" fillId="0" borderId="12" xfId="0" applyFont="1" applyFill="1" applyBorder="1" applyAlignment="1">
      <alignment horizontal="justify" vertical="center"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Hyperlink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Followed Hyperlink" xfId="52"/>
    <cellStyle name="Підсумок" xfId="53"/>
    <cellStyle name="Поганий" xfId="54"/>
    <cellStyle name="Примітка" xfId="55"/>
    <cellStyle name="Percent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115"/>
  <sheetViews>
    <sheetView tabSelected="1" zoomScalePageLayoutView="0" workbookViewId="0" topLeftCell="B1">
      <pane xSplit="3" ySplit="8" topLeftCell="F9" activePane="bottomRight" state="frozen"/>
      <selection pane="topLeft" activeCell="B1" sqref="B1"/>
      <selection pane="topRight" activeCell="E1" sqref="E1"/>
      <selection pane="bottomLeft" activeCell="B9" sqref="B9"/>
      <selection pane="bottomRight" activeCell="H108" sqref="H108"/>
    </sheetView>
  </sheetViews>
  <sheetFormatPr defaultColWidth="9.140625" defaultRowHeight="12.75"/>
  <cols>
    <col min="1" max="1" width="0" style="9" hidden="1" customWidth="1"/>
    <col min="2" max="2" width="5.7109375" style="9" customWidth="1"/>
    <col min="3" max="3" width="23.7109375" style="9" customWidth="1"/>
    <col min="4" max="4" width="36.28125" style="9" customWidth="1"/>
    <col min="5" max="5" width="26.140625" style="11" customWidth="1"/>
    <col min="6" max="6" width="9.28125" style="9" customWidth="1"/>
    <col min="7" max="7" width="14.7109375" style="9" customWidth="1"/>
    <col min="8" max="8" width="11.8515625" style="8" customWidth="1"/>
    <col min="9" max="9" width="20.28125" style="9" customWidth="1"/>
    <col min="10" max="10" width="12.140625" style="9" customWidth="1"/>
    <col min="11" max="16384" width="9.140625" style="9" customWidth="1"/>
  </cols>
  <sheetData>
    <row r="3" spans="2:9" ht="13.5" customHeight="1">
      <c r="B3" s="84" t="s">
        <v>37</v>
      </c>
      <c r="C3" s="84"/>
      <c r="D3" s="84"/>
      <c r="E3" s="84"/>
      <c r="F3" s="84"/>
      <c r="G3" s="84"/>
      <c r="H3" s="84"/>
      <c r="I3" s="84"/>
    </row>
    <row r="4" spans="2:9" ht="13.5" customHeight="1">
      <c r="B4" s="84" t="s">
        <v>55</v>
      </c>
      <c r="C4" s="84"/>
      <c r="D4" s="84"/>
      <c r="E4" s="84"/>
      <c r="F4" s="84"/>
      <c r="G4" s="84"/>
      <c r="H4" s="84"/>
      <c r="I4" s="84"/>
    </row>
    <row r="5" spans="2:9" ht="12.75">
      <c r="B5" s="85" t="s">
        <v>81</v>
      </c>
      <c r="C5" s="85"/>
      <c r="D5" s="85"/>
      <c r="E5" s="85"/>
      <c r="F5" s="85"/>
      <c r="G5" s="85"/>
      <c r="H5" s="85"/>
      <c r="I5" s="85"/>
    </row>
    <row r="6" spans="2:9" ht="51">
      <c r="B6" s="17" t="s">
        <v>2</v>
      </c>
      <c r="C6" s="86" t="s">
        <v>3</v>
      </c>
      <c r="D6" s="86"/>
      <c r="E6" s="27" t="s">
        <v>4</v>
      </c>
      <c r="F6" s="87" t="s">
        <v>5</v>
      </c>
      <c r="G6" s="87"/>
      <c r="H6" s="18" t="s">
        <v>6</v>
      </c>
      <c r="I6" s="10" t="s">
        <v>7</v>
      </c>
    </row>
    <row r="7" spans="2:9" ht="12.75">
      <c r="B7" s="10">
        <v>1</v>
      </c>
      <c r="C7" s="51">
        <v>2</v>
      </c>
      <c r="D7" s="51"/>
      <c r="E7" s="10">
        <v>3</v>
      </c>
      <c r="F7" s="51">
        <v>4</v>
      </c>
      <c r="G7" s="51"/>
      <c r="H7" s="7">
        <v>5</v>
      </c>
      <c r="I7" s="10">
        <v>6</v>
      </c>
    </row>
    <row r="8" spans="2:9" ht="12.75">
      <c r="B8" s="74" t="s">
        <v>8</v>
      </c>
      <c r="C8" s="74"/>
      <c r="D8" s="74"/>
      <c r="E8" s="74"/>
      <c r="F8" s="74"/>
      <c r="G8" s="74"/>
      <c r="H8" s="74"/>
      <c r="I8" s="74"/>
    </row>
    <row r="9" spans="2:9" ht="12.75">
      <c r="B9" s="29"/>
      <c r="C9" s="61" t="s">
        <v>59</v>
      </c>
      <c r="D9" s="62"/>
      <c r="E9" s="29"/>
      <c r="F9" s="61"/>
      <c r="G9" s="62"/>
      <c r="H9" s="26">
        <f>SUM(H10:H30)</f>
        <v>155500</v>
      </c>
      <c r="I9" s="29"/>
    </row>
    <row r="10" spans="2:9" ht="25.5" hidden="1">
      <c r="B10" s="19"/>
      <c r="C10" s="63" t="s">
        <v>9</v>
      </c>
      <c r="D10" s="63"/>
      <c r="E10" s="20" t="s">
        <v>10</v>
      </c>
      <c r="F10" s="58"/>
      <c r="G10" s="58"/>
      <c r="H10" s="33"/>
      <c r="I10" s="28" t="s">
        <v>11</v>
      </c>
    </row>
    <row r="11" spans="2:9" ht="25.5">
      <c r="B11" s="19">
        <v>1</v>
      </c>
      <c r="C11" s="63" t="s">
        <v>39</v>
      </c>
      <c r="D11" s="63"/>
      <c r="E11" s="20" t="s">
        <v>10</v>
      </c>
      <c r="F11" s="58" t="s">
        <v>56</v>
      </c>
      <c r="G11" s="58"/>
      <c r="H11" s="33">
        <v>2496</v>
      </c>
      <c r="I11" s="28" t="s">
        <v>11</v>
      </c>
    </row>
    <row r="12" spans="2:9" ht="25.5">
      <c r="B12" s="19">
        <f>B11+1</f>
        <v>2</v>
      </c>
      <c r="C12" s="63" t="s">
        <v>9</v>
      </c>
      <c r="D12" s="63"/>
      <c r="E12" s="20" t="s">
        <v>10</v>
      </c>
      <c r="F12" s="58" t="s">
        <v>56</v>
      </c>
      <c r="G12" s="58"/>
      <c r="H12" s="33">
        <v>5000</v>
      </c>
      <c r="I12" s="28" t="s">
        <v>11</v>
      </c>
    </row>
    <row r="13" spans="2:9" ht="25.5">
      <c r="B13" s="19">
        <f>B12+1</f>
        <v>3</v>
      </c>
      <c r="C13" s="63" t="s">
        <v>12</v>
      </c>
      <c r="D13" s="63"/>
      <c r="E13" s="20" t="s">
        <v>10</v>
      </c>
      <c r="F13" s="67" t="s">
        <v>57</v>
      </c>
      <c r="G13" s="67"/>
      <c r="H13" s="33">
        <v>6855</v>
      </c>
      <c r="I13" s="28" t="s">
        <v>11</v>
      </c>
    </row>
    <row r="14" spans="2:9" ht="25.5">
      <c r="B14" s="19">
        <f aca="true" t="shared" si="0" ref="B14:B30">B13+1</f>
        <v>4</v>
      </c>
      <c r="C14" s="63" t="s">
        <v>13</v>
      </c>
      <c r="D14" s="63"/>
      <c r="E14" s="20" t="s">
        <v>10</v>
      </c>
      <c r="F14" s="58" t="s">
        <v>56</v>
      </c>
      <c r="G14" s="58"/>
      <c r="H14" s="33">
        <v>2</v>
      </c>
      <c r="I14" s="28" t="s">
        <v>11</v>
      </c>
    </row>
    <row r="15" spans="2:9" ht="25.5">
      <c r="B15" s="19">
        <f t="shared" si="0"/>
        <v>5</v>
      </c>
      <c r="C15" s="63" t="s">
        <v>14</v>
      </c>
      <c r="D15" s="63"/>
      <c r="E15" s="20" t="s">
        <v>10</v>
      </c>
      <c r="F15" s="58" t="s">
        <v>56</v>
      </c>
      <c r="G15" s="58"/>
      <c r="H15" s="33">
        <v>2555</v>
      </c>
      <c r="I15" s="28" t="s">
        <v>11</v>
      </c>
    </row>
    <row r="16" spans="2:9" ht="25.5">
      <c r="B16" s="19">
        <f t="shared" si="0"/>
        <v>6</v>
      </c>
      <c r="C16" s="63" t="s">
        <v>15</v>
      </c>
      <c r="D16" s="63"/>
      <c r="E16" s="20" t="s">
        <v>10</v>
      </c>
      <c r="F16" s="58" t="s">
        <v>56</v>
      </c>
      <c r="G16" s="58"/>
      <c r="H16" s="33">
        <v>2160</v>
      </c>
      <c r="I16" s="28" t="s">
        <v>11</v>
      </c>
    </row>
    <row r="17" spans="2:9" ht="25.5">
      <c r="B17" s="19">
        <f t="shared" si="0"/>
        <v>7</v>
      </c>
      <c r="C17" s="63" t="s">
        <v>16</v>
      </c>
      <c r="D17" s="63"/>
      <c r="E17" s="20" t="s">
        <v>10</v>
      </c>
      <c r="F17" s="67" t="s">
        <v>57</v>
      </c>
      <c r="G17" s="67"/>
      <c r="H17" s="33">
        <v>11560</v>
      </c>
      <c r="I17" s="28" t="s">
        <v>11</v>
      </c>
    </row>
    <row r="18" spans="2:9" ht="25.5">
      <c r="B18" s="19">
        <f t="shared" si="0"/>
        <v>8</v>
      </c>
      <c r="C18" s="63" t="s">
        <v>30</v>
      </c>
      <c r="D18" s="63"/>
      <c r="E18" s="20" t="s">
        <v>10</v>
      </c>
      <c r="F18" s="67" t="s">
        <v>57</v>
      </c>
      <c r="G18" s="67"/>
      <c r="H18" s="33">
        <v>1080</v>
      </c>
      <c r="I18" s="28" t="s">
        <v>11</v>
      </c>
    </row>
    <row r="19" spans="2:9" ht="25.5">
      <c r="B19" s="19">
        <f t="shared" si="0"/>
        <v>9</v>
      </c>
      <c r="C19" s="63" t="s">
        <v>17</v>
      </c>
      <c r="D19" s="63"/>
      <c r="E19" s="20" t="s">
        <v>10</v>
      </c>
      <c r="F19" s="67" t="s">
        <v>57</v>
      </c>
      <c r="G19" s="67"/>
      <c r="H19" s="33">
        <v>4701</v>
      </c>
      <c r="I19" s="28" t="s">
        <v>11</v>
      </c>
    </row>
    <row r="20" spans="2:9" ht="25.5">
      <c r="B20" s="19">
        <f t="shared" si="0"/>
        <v>10</v>
      </c>
      <c r="C20" s="63" t="s">
        <v>18</v>
      </c>
      <c r="D20" s="63"/>
      <c r="E20" s="20" t="s">
        <v>10</v>
      </c>
      <c r="F20" s="67" t="s">
        <v>57</v>
      </c>
      <c r="G20" s="67"/>
      <c r="H20" s="33">
        <v>1506</v>
      </c>
      <c r="I20" s="28" t="s">
        <v>11</v>
      </c>
    </row>
    <row r="21" spans="2:9" ht="25.5">
      <c r="B21" s="19">
        <f t="shared" si="0"/>
        <v>11</v>
      </c>
      <c r="C21" s="63" t="s">
        <v>19</v>
      </c>
      <c r="D21" s="63"/>
      <c r="E21" s="20" t="s">
        <v>10</v>
      </c>
      <c r="F21" s="67" t="s">
        <v>57</v>
      </c>
      <c r="G21" s="67"/>
      <c r="H21" s="33">
        <v>1440</v>
      </c>
      <c r="I21" s="28" t="s">
        <v>11</v>
      </c>
    </row>
    <row r="22" spans="2:9" ht="25.5">
      <c r="B22" s="19">
        <f t="shared" si="0"/>
        <v>12</v>
      </c>
      <c r="C22" s="63" t="s">
        <v>29</v>
      </c>
      <c r="D22" s="63"/>
      <c r="E22" s="20" t="s">
        <v>10</v>
      </c>
      <c r="F22" s="58" t="s">
        <v>56</v>
      </c>
      <c r="G22" s="58"/>
      <c r="H22" s="33">
        <v>750</v>
      </c>
      <c r="I22" s="28" t="s">
        <v>11</v>
      </c>
    </row>
    <row r="23" spans="2:9" ht="25.5">
      <c r="B23" s="19">
        <f t="shared" si="0"/>
        <v>13</v>
      </c>
      <c r="C23" s="63" t="s">
        <v>31</v>
      </c>
      <c r="D23" s="63"/>
      <c r="E23" s="20" t="s">
        <v>10</v>
      </c>
      <c r="F23" s="58" t="s">
        <v>58</v>
      </c>
      <c r="G23" s="58"/>
      <c r="H23" s="33">
        <v>168</v>
      </c>
      <c r="I23" s="28" t="s">
        <v>11</v>
      </c>
    </row>
    <row r="24" spans="2:9" ht="25.5">
      <c r="B24" s="19">
        <f t="shared" si="0"/>
        <v>14</v>
      </c>
      <c r="C24" s="63" t="s">
        <v>67</v>
      </c>
      <c r="D24" s="63"/>
      <c r="E24" s="20" t="s">
        <v>50</v>
      </c>
      <c r="F24" s="58" t="s">
        <v>57</v>
      </c>
      <c r="G24" s="58"/>
      <c r="H24" s="33">
        <v>7900</v>
      </c>
      <c r="I24" s="28" t="s">
        <v>11</v>
      </c>
    </row>
    <row r="25" spans="2:9" ht="25.5">
      <c r="B25" s="19">
        <f t="shared" si="0"/>
        <v>15</v>
      </c>
      <c r="C25" s="63" t="s">
        <v>20</v>
      </c>
      <c r="D25" s="63"/>
      <c r="E25" s="20" t="s">
        <v>10</v>
      </c>
      <c r="F25" s="67" t="s">
        <v>57</v>
      </c>
      <c r="G25" s="67"/>
      <c r="H25" s="33">
        <v>45502</v>
      </c>
      <c r="I25" s="28" t="s">
        <v>11</v>
      </c>
    </row>
    <row r="26" spans="2:9" ht="25.5">
      <c r="B26" s="19">
        <f t="shared" si="0"/>
        <v>16</v>
      </c>
      <c r="C26" s="63" t="s">
        <v>21</v>
      </c>
      <c r="D26" s="63"/>
      <c r="E26" s="20" t="s">
        <v>10</v>
      </c>
      <c r="F26" s="67" t="s">
        <v>57</v>
      </c>
      <c r="G26" s="67"/>
      <c r="H26" s="33">
        <v>12108</v>
      </c>
      <c r="I26" s="28" t="s">
        <v>11</v>
      </c>
    </row>
    <row r="27" spans="2:9" ht="25.5">
      <c r="B27" s="19">
        <f t="shared" si="0"/>
        <v>17</v>
      </c>
      <c r="C27" s="63" t="s">
        <v>22</v>
      </c>
      <c r="D27" s="63"/>
      <c r="E27" s="20" t="s">
        <v>10</v>
      </c>
      <c r="F27" s="67" t="s">
        <v>57</v>
      </c>
      <c r="G27" s="67"/>
      <c r="H27" s="33">
        <v>879</v>
      </c>
      <c r="I27" s="28" t="s">
        <v>11</v>
      </c>
    </row>
    <row r="28" spans="2:9" ht="25.5">
      <c r="B28" s="19">
        <f t="shared" si="0"/>
        <v>18</v>
      </c>
      <c r="C28" s="63" t="s">
        <v>23</v>
      </c>
      <c r="D28" s="63"/>
      <c r="E28" s="20" t="s">
        <v>10</v>
      </c>
      <c r="F28" s="67" t="s">
        <v>57</v>
      </c>
      <c r="G28" s="67"/>
      <c r="H28" s="33">
        <v>22513</v>
      </c>
      <c r="I28" s="28" t="s">
        <v>11</v>
      </c>
    </row>
    <row r="29" spans="2:9" ht="25.5" customHeight="1">
      <c r="B29" s="19">
        <f t="shared" si="0"/>
        <v>19</v>
      </c>
      <c r="C29" s="63" t="s">
        <v>60</v>
      </c>
      <c r="D29" s="63"/>
      <c r="E29" s="20" t="s">
        <v>10</v>
      </c>
      <c r="F29" s="64" t="s">
        <v>57</v>
      </c>
      <c r="G29" s="65"/>
      <c r="H29" s="33">
        <v>1325</v>
      </c>
      <c r="I29" s="28" t="s">
        <v>11</v>
      </c>
    </row>
    <row r="30" spans="2:9" ht="25.5" customHeight="1">
      <c r="B30" s="19">
        <f t="shared" si="0"/>
        <v>20</v>
      </c>
      <c r="C30" s="63" t="s">
        <v>68</v>
      </c>
      <c r="D30" s="63"/>
      <c r="E30" s="20" t="s">
        <v>50</v>
      </c>
      <c r="F30" s="64" t="s">
        <v>57</v>
      </c>
      <c r="G30" s="65"/>
      <c r="H30" s="33">
        <v>25000</v>
      </c>
      <c r="I30" s="28" t="s">
        <v>11</v>
      </c>
    </row>
    <row r="31" spans="2:10" ht="12.75">
      <c r="B31" s="19"/>
      <c r="C31" s="50"/>
      <c r="D31" s="50"/>
      <c r="E31" s="20"/>
      <c r="F31" s="100"/>
      <c r="G31" s="100"/>
      <c r="H31" s="16"/>
      <c r="I31" s="21"/>
      <c r="J31" s="8"/>
    </row>
    <row r="32" spans="2:10" ht="12.75" hidden="1">
      <c r="B32" s="48" t="s">
        <v>24</v>
      </c>
      <c r="C32" s="49"/>
      <c r="D32" s="49"/>
      <c r="E32" s="49"/>
      <c r="F32" s="49"/>
      <c r="G32" s="49"/>
      <c r="H32" s="49"/>
      <c r="I32" s="49"/>
      <c r="J32" s="8"/>
    </row>
    <row r="33" spans="2:10" ht="12.75" hidden="1">
      <c r="B33" s="30"/>
      <c r="C33" s="98"/>
      <c r="D33" s="99"/>
      <c r="E33" s="31"/>
      <c r="F33" s="98"/>
      <c r="G33" s="99"/>
      <c r="H33" s="37">
        <f>SUM(H34:H43)</f>
        <v>0</v>
      </c>
      <c r="I33" s="31"/>
      <c r="J33" s="8"/>
    </row>
    <row r="34" spans="2:11" ht="35.25" customHeight="1" hidden="1">
      <c r="B34" s="19">
        <f>B30+1</f>
        <v>21</v>
      </c>
      <c r="C34" s="54" t="s">
        <v>34</v>
      </c>
      <c r="D34" s="54"/>
      <c r="E34" s="14" t="s">
        <v>25</v>
      </c>
      <c r="F34" s="67"/>
      <c r="G34" s="67"/>
      <c r="H34" s="33"/>
      <c r="I34" s="27" t="s">
        <v>32</v>
      </c>
      <c r="J34" s="8">
        <f>H34+H38+H40+H41+H43+H36</f>
        <v>0</v>
      </c>
      <c r="K34" s="9" t="s">
        <v>49</v>
      </c>
    </row>
    <row r="35" spans="2:9" ht="25.5" hidden="1">
      <c r="B35" s="19">
        <f>B34+1</f>
        <v>22</v>
      </c>
      <c r="C35" s="54" t="s">
        <v>36</v>
      </c>
      <c r="D35" s="54"/>
      <c r="E35" s="14" t="s">
        <v>26</v>
      </c>
      <c r="F35" s="67"/>
      <c r="G35" s="67"/>
      <c r="H35" s="33"/>
      <c r="I35" s="28" t="s">
        <v>33</v>
      </c>
    </row>
    <row r="36" spans="2:11" ht="25.5" hidden="1">
      <c r="B36" s="19">
        <f aca="true" t="shared" si="1" ref="B36:B43">B35+1</f>
        <v>23</v>
      </c>
      <c r="C36" s="54" t="s">
        <v>43</v>
      </c>
      <c r="D36" s="54"/>
      <c r="E36" s="14" t="s">
        <v>25</v>
      </c>
      <c r="F36" s="67"/>
      <c r="G36" s="67"/>
      <c r="H36" s="33"/>
      <c r="I36" s="28" t="s">
        <v>33</v>
      </c>
      <c r="K36" s="8"/>
    </row>
    <row r="37" spans="2:9" ht="54" customHeight="1" hidden="1">
      <c r="B37" s="19">
        <f t="shared" si="1"/>
        <v>24</v>
      </c>
      <c r="C37" s="78" t="s">
        <v>51</v>
      </c>
      <c r="D37" s="79"/>
      <c r="E37" s="14" t="s">
        <v>25</v>
      </c>
      <c r="F37" s="76"/>
      <c r="G37" s="77"/>
      <c r="H37" s="33"/>
      <c r="I37" s="28" t="s">
        <v>11</v>
      </c>
    </row>
    <row r="38" spans="2:9" ht="54" customHeight="1" hidden="1">
      <c r="B38" s="19">
        <f t="shared" si="1"/>
        <v>25</v>
      </c>
      <c r="C38" s="78" t="s">
        <v>53</v>
      </c>
      <c r="D38" s="79"/>
      <c r="E38" s="14" t="s">
        <v>25</v>
      </c>
      <c r="F38" s="76"/>
      <c r="G38" s="77"/>
      <c r="H38" s="33"/>
      <c r="I38" s="28" t="s">
        <v>11</v>
      </c>
    </row>
    <row r="39" spans="2:9" ht="38.25" customHeight="1" hidden="1">
      <c r="B39" s="19">
        <f t="shared" si="1"/>
        <v>26</v>
      </c>
      <c r="C39" s="54" t="s">
        <v>38</v>
      </c>
      <c r="D39" s="54"/>
      <c r="E39" s="14" t="s">
        <v>26</v>
      </c>
      <c r="F39" s="67"/>
      <c r="G39" s="67"/>
      <c r="H39" s="33"/>
      <c r="I39" s="28" t="s">
        <v>33</v>
      </c>
    </row>
    <row r="40" spans="2:9" ht="22.5" customHeight="1" hidden="1">
      <c r="B40" s="19">
        <f t="shared" si="1"/>
        <v>27</v>
      </c>
      <c r="C40" s="68" t="s">
        <v>46</v>
      </c>
      <c r="D40" s="69"/>
      <c r="E40" s="14" t="s">
        <v>25</v>
      </c>
      <c r="F40" s="64"/>
      <c r="G40" s="70"/>
      <c r="H40" s="33"/>
      <c r="I40" s="28" t="s">
        <v>33</v>
      </c>
    </row>
    <row r="41" spans="2:9" ht="21.75" customHeight="1" hidden="1">
      <c r="B41" s="19">
        <f t="shared" si="1"/>
        <v>28</v>
      </c>
      <c r="C41" s="68" t="s">
        <v>47</v>
      </c>
      <c r="D41" s="69"/>
      <c r="E41" s="14" t="s">
        <v>25</v>
      </c>
      <c r="F41" s="64"/>
      <c r="G41" s="70"/>
      <c r="H41" s="33"/>
      <c r="I41" s="28" t="s">
        <v>33</v>
      </c>
    </row>
    <row r="42" spans="2:9" ht="24.75" customHeight="1" hidden="1">
      <c r="B42" s="19">
        <f t="shared" si="1"/>
        <v>29</v>
      </c>
      <c r="C42" s="68" t="s">
        <v>48</v>
      </c>
      <c r="D42" s="69"/>
      <c r="E42" s="14" t="s">
        <v>25</v>
      </c>
      <c r="F42" s="64"/>
      <c r="G42" s="70"/>
      <c r="H42" s="33"/>
      <c r="I42" s="28" t="s">
        <v>33</v>
      </c>
    </row>
    <row r="43" spans="2:9" ht="24.75" customHeight="1" hidden="1">
      <c r="B43" s="19">
        <f t="shared" si="1"/>
        <v>30</v>
      </c>
      <c r="C43" s="68" t="s">
        <v>52</v>
      </c>
      <c r="D43" s="69"/>
      <c r="E43" s="14" t="s">
        <v>25</v>
      </c>
      <c r="F43" s="64"/>
      <c r="G43" s="70"/>
      <c r="H43" s="33"/>
      <c r="I43" s="28" t="s">
        <v>33</v>
      </c>
    </row>
    <row r="44" spans="2:9" ht="13.5" customHeight="1" hidden="1">
      <c r="B44" s="19"/>
      <c r="C44" s="78"/>
      <c r="D44" s="79"/>
      <c r="E44" s="14"/>
      <c r="F44" s="76"/>
      <c r="G44" s="77"/>
      <c r="H44" s="33"/>
      <c r="I44" s="28"/>
    </row>
    <row r="45" spans="2:10" ht="28.5" customHeight="1">
      <c r="B45" s="59" t="s">
        <v>63</v>
      </c>
      <c r="C45" s="60"/>
      <c r="D45" s="60"/>
      <c r="E45" s="60"/>
      <c r="F45" s="60"/>
      <c r="G45" s="60"/>
      <c r="H45" s="60"/>
      <c r="I45" s="60"/>
      <c r="J45" s="8"/>
    </row>
    <row r="46" spans="2:10" ht="24" customHeight="1">
      <c r="B46" s="34"/>
      <c r="C46" s="61" t="s">
        <v>59</v>
      </c>
      <c r="D46" s="62"/>
      <c r="E46" s="35"/>
      <c r="F46" s="105"/>
      <c r="G46" s="106"/>
      <c r="H46" s="38">
        <f>SUM(H47:H55)</f>
        <v>2000000</v>
      </c>
      <c r="I46" s="35"/>
      <c r="J46" s="8"/>
    </row>
    <row r="47" spans="2:9" ht="51" customHeight="1" hidden="1">
      <c r="B47" s="19"/>
      <c r="C47" s="66"/>
      <c r="D47" s="66"/>
      <c r="E47" s="22"/>
      <c r="F47" s="67"/>
      <c r="G47" s="67"/>
      <c r="H47" s="33"/>
      <c r="I47" s="28"/>
    </row>
    <row r="48" spans="2:9" ht="53.25" customHeight="1" hidden="1">
      <c r="B48" s="19"/>
      <c r="C48" s="66"/>
      <c r="D48" s="66"/>
      <c r="E48" s="20"/>
      <c r="F48" s="67"/>
      <c r="G48" s="67"/>
      <c r="H48" s="33"/>
      <c r="I48" s="28"/>
    </row>
    <row r="49" spans="2:9" ht="51" customHeight="1" hidden="1">
      <c r="B49" s="19"/>
      <c r="C49" s="54"/>
      <c r="D49" s="54"/>
      <c r="E49" s="20"/>
      <c r="F49" s="67"/>
      <c r="G49" s="67"/>
      <c r="H49" s="33"/>
      <c r="I49" s="28"/>
    </row>
    <row r="50" spans="2:9" ht="66.75" customHeight="1" hidden="1">
      <c r="B50" s="19"/>
      <c r="C50" s="66"/>
      <c r="D50" s="66"/>
      <c r="E50" s="20"/>
      <c r="F50" s="67"/>
      <c r="G50" s="67"/>
      <c r="H50" s="33"/>
      <c r="I50" s="28"/>
    </row>
    <row r="51" spans="2:9" ht="66" customHeight="1">
      <c r="B51" s="19">
        <f>B30+1</f>
        <v>21</v>
      </c>
      <c r="C51" s="66" t="s">
        <v>76</v>
      </c>
      <c r="D51" s="66"/>
      <c r="E51" s="47" t="s">
        <v>26</v>
      </c>
      <c r="F51" s="67" t="s">
        <v>57</v>
      </c>
      <c r="G51" s="67"/>
      <c r="H51" s="33">
        <v>300000</v>
      </c>
      <c r="I51" s="28" t="s">
        <v>11</v>
      </c>
    </row>
    <row r="52" spans="2:9" ht="45" customHeight="1">
      <c r="B52" s="19">
        <f>B51+1</f>
        <v>22</v>
      </c>
      <c r="C52" s="71" t="s">
        <v>61</v>
      </c>
      <c r="D52" s="71"/>
      <c r="E52" s="20" t="s">
        <v>26</v>
      </c>
      <c r="F52" s="67" t="s">
        <v>57</v>
      </c>
      <c r="G52" s="67"/>
      <c r="H52" s="33">
        <v>100000</v>
      </c>
      <c r="I52" s="28" t="s">
        <v>11</v>
      </c>
    </row>
    <row r="53" spans="2:9" ht="66" customHeight="1">
      <c r="B53" s="19">
        <f>B52+1</f>
        <v>23</v>
      </c>
      <c r="C53" s="66" t="s">
        <v>62</v>
      </c>
      <c r="D53" s="66"/>
      <c r="E53" s="20" t="s">
        <v>26</v>
      </c>
      <c r="F53" s="67" t="s">
        <v>57</v>
      </c>
      <c r="G53" s="67"/>
      <c r="H53" s="33">
        <v>1500000</v>
      </c>
      <c r="I53" s="28" t="s">
        <v>11</v>
      </c>
    </row>
    <row r="54" spans="2:9" ht="66" customHeight="1">
      <c r="B54" s="19">
        <f>B53+1</f>
        <v>24</v>
      </c>
      <c r="C54" s="71" t="s">
        <v>69</v>
      </c>
      <c r="D54" s="71"/>
      <c r="E54" s="20" t="s">
        <v>26</v>
      </c>
      <c r="F54" s="67" t="s">
        <v>57</v>
      </c>
      <c r="G54" s="67"/>
      <c r="H54" s="33">
        <v>100000</v>
      </c>
      <c r="I54" s="28" t="s">
        <v>11</v>
      </c>
    </row>
    <row r="55" spans="2:9" ht="12.75" customHeight="1">
      <c r="B55" s="19"/>
      <c r="C55" s="66"/>
      <c r="D55" s="66"/>
      <c r="E55" s="20"/>
      <c r="F55" s="67"/>
      <c r="G55" s="67"/>
      <c r="H55" s="33"/>
      <c r="I55" s="28"/>
    </row>
    <row r="56" spans="2:10" ht="12.75" hidden="1">
      <c r="B56" s="74" t="s">
        <v>27</v>
      </c>
      <c r="C56" s="74"/>
      <c r="D56" s="74"/>
      <c r="E56" s="74"/>
      <c r="F56" s="74"/>
      <c r="G56" s="74"/>
      <c r="H56" s="74"/>
      <c r="I56" s="74"/>
      <c r="J56" s="8"/>
    </row>
    <row r="57" spans="2:10" ht="12.75" hidden="1">
      <c r="B57" s="19"/>
      <c r="C57" s="63"/>
      <c r="D57" s="63"/>
      <c r="E57" s="20"/>
      <c r="F57" s="89"/>
      <c r="G57" s="89"/>
      <c r="H57" s="16"/>
      <c r="I57" s="21"/>
      <c r="J57" s="8"/>
    </row>
    <row r="58" spans="2:10" ht="12.75" hidden="1">
      <c r="B58" s="19"/>
      <c r="C58" s="63"/>
      <c r="D58" s="63"/>
      <c r="E58" s="20"/>
      <c r="F58" s="89"/>
      <c r="G58" s="89"/>
      <c r="H58" s="16"/>
      <c r="I58" s="21"/>
      <c r="J58" s="8"/>
    </row>
    <row r="59" spans="2:10" ht="12.75" hidden="1">
      <c r="B59" s="19"/>
      <c r="C59" s="80"/>
      <c r="D59" s="81"/>
      <c r="E59" s="20"/>
      <c r="F59" s="64"/>
      <c r="G59" s="65"/>
      <c r="H59" s="16"/>
      <c r="I59" s="21"/>
      <c r="J59" s="8"/>
    </row>
    <row r="60" spans="2:10" ht="12.75">
      <c r="B60" s="74" t="s">
        <v>65</v>
      </c>
      <c r="C60" s="74"/>
      <c r="D60" s="74"/>
      <c r="E60" s="74"/>
      <c r="F60" s="74"/>
      <c r="G60" s="74"/>
      <c r="H60" s="74"/>
      <c r="I60" s="74"/>
      <c r="J60" s="8"/>
    </row>
    <row r="61" spans="2:10" ht="12.75">
      <c r="B61" s="29"/>
      <c r="C61" s="61" t="s">
        <v>59</v>
      </c>
      <c r="D61" s="62"/>
      <c r="E61" s="29"/>
      <c r="F61" s="61"/>
      <c r="G61" s="62"/>
      <c r="H61" s="26">
        <f>SUM(H62:H70)</f>
        <v>3398000</v>
      </c>
      <c r="I61" s="29"/>
      <c r="J61" s="8"/>
    </row>
    <row r="62" spans="2:9" ht="25.5">
      <c r="B62" s="19">
        <f>B54+1</f>
        <v>25</v>
      </c>
      <c r="C62" s="97" t="s">
        <v>35</v>
      </c>
      <c r="D62" s="97"/>
      <c r="E62" s="22" t="s">
        <v>26</v>
      </c>
      <c r="F62" s="67" t="s">
        <v>57</v>
      </c>
      <c r="G62" s="67"/>
      <c r="H62" s="33">
        <v>2750000</v>
      </c>
      <c r="I62" s="28" t="s">
        <v>11</v>
      </c>
    </row>
    <row r="63" spans="2:9" ht="27" customHeight="1">
      <c r="B63" s="19">
        <f>B62+1</f>
        <v>26</v>
      </c>
      <c r="C63" s="66" t="s">
        <v>70</v>
      </c>
      <c r="D63" s="66"/>
      <c r="E63" s="22" t="s">
        <v>26</v>
      </c>
      <c r="F63" s="67" t="s">
        <v>57</v>
      </c>
      <c r="G63" s="67"/>
      <c r="H63" s="33">
        <v>648000</v>
      </c>
      <c r="I63" s="28" t="s">
        <v>11</v>
      </c>
    </row>
    <row r="64" spans="2:9" ht="12.75" hidden="1">
      <c r="B64" s="19"/>
      <c r="C64" s="66"/>
      <c r="D64" s="66"/>
      <c r="E64" s="22"/>
      <c r="F64" s="67"/>
      <c r="G64" s="67"/>
      <c r="H64" s="33"/>
      <c r="I64" s="28"/>
    </row>
    <row r="65" spans="2:9" ht="12.75" hidden="1">
      <c r="B65" s="19"/>
      <c r="C65" s="66"/>
      <c r="D65" s="66"/>
      <c r="E65" s="22"/>
      <c r="F65" s="67"/>
      <c r="G65" s="67"/>
      <c r="H65" s="33"/>
      <c r="I65" s="28"/>
    </row>
    <row r="66" spans="2:9" ht="42.75" customHeight="1" hidden="1">
      <c r="B66" s="19"/>
      <c r="C66" s="66"/>
      <c r="D66" s="66"/>
      <c r="E66" s="22"/>
      <c r="F66" s="58"/>
      <c r="G66" s="58"/>
      <c r="H66" s="33"/>
      <c r="I66" s="28"/>
    </row>
    <row r="67" spans="2:9" ht="36" customHeight="1" hidden="1">
      <c r="B67" s="19"/>
      <c r="C67" s="66"/>
      <c r="D67" s="66"/>
      <c r="E67" s="22"/>
      <c r="F67" s="58"/>
      <c r="G67" s="58"/>
      <c r="H67" s="33"/>
      <c r="I67" s="28"/>
    </row>
    <row r="68" spans="2:9" ht="36.75" customHeight="1" hidden="1">
      <c r="B68" s="19"/>
      <c r="C68" s="66"/>
      <c r="D68" s="66"/>
      <c r="E68" s="22"/>
      <c r="F68" s="67"/>
      <c r="G68" s="67"/>
      <c r="H68" s="33"/>
      <c r="I68" s="28"/>
    </row>
    <row r="69" spans="2:9" ht="36.75" customHeight="1" hidden="1">
      <c r="B69" s="19"/>
      <c r="C69" s="56"/>
      <c r="D69" s="57"/>
      <c r="E69" s="22"/>
      <c r="F69" s="67"/>
      <c r="G69" s="67"/>
      <c r="H69" s="33"/>
      <c r="I69" s="28"/>
    </row>
    <row r="70" spans="2:9" ht="27.75" customHeight="1" hidden="1">
      <c r="B70" s="19"/>
      <c r="C70" s="56"/>
      <c r="D70" s="57"/>
      <c r="E70" s="22"/>
      <c r="F70" s="67"/>
      <c r="G70" s="67"/>
      <c r="H70" s="33"/>
      <c r="I70" s="28"/>
    </row>
    <row r="71" spans="2:9" ht="12.75" hidden="1">
      <c r="B71" s="19"/>
      <c r="C71" s="66"/>
      <c r="D71" s="66"/>
      <c r="E71" s="23"/>
      <c r="F71" s="50"/>
      <c r="G71" s="50"/>
      <c r="H71" s="25"/>
      <c r="I71" s="23"/>
    </row>
    <row r="72" spans="2:9" ht="12.75" hidden="1">
      <c r="B72" s="74" t="s">
        <v>40</v>
      </c>
      <c r="C72" s="94"/>
      <c r="D72" s="94"/>
      <c r="E72" s="94"/>
      <c r="F72" s="94"/>
      <c r="G72" s="94"/>
      <c r="H72" s="94"/>
      <c r="I72" s="94"/>
    </row>
    <row r="73" spans="2:9" ht="12.75">
      <c r="B73" s="19"/>
      <c r="C73" s="66"/>
      <c r="D73" s="66"/>
      <c r="E73" s="22"/>
      <c r="F73" s="58"/>
      <c r="G73" s="95"/>
      <c r="H73" s="39"/>
      <c r="I73" s="28"/>
    </row>
    <row r="74" spans="2:10" ht="12.75">
      <c r="B74" s="74" t="s">
        <v>64</v>
      </c>
      <c r="C74" s="74"/>
      <c r="D74" s="74"/>
      <c r="E74" s="74"/>
      <c r="F74" s="74"/>
      <c r="G74" s="74"/>
      <c r="H74" s="74"/>
      <c r="I74" s="74"/>
      <c r="J74" s="15"/>
    </row>
    <row r="75" spans="2:10" ht="12.75">
      <c r="B75" s="29"/>
      <c r="C75" s="61" t="s">
        <v>59</v>
      </c>
      <c r="D75" s="62"/>
      <c r="E75" s="29"/>
      <c r="F75" s="61"/>
      <c r="G75" s="62"/>
      <c r="H75" s="26">
        <f>SUM(H76:H79)</f>
        <v>500000</v>
      </c>
      <c r="I75" s="29"/>
      <c r="J75" s="15"/>
    </row>
    <row r="76" spans="2:10" ht="58.5" customHeight="1">
      <c r="B76" s="19">
        <f>B63+1</f>
        <v>27</v>
      </c>
      <c r="C76" s="71" t="s">
        <v>72</v>
      </c>
      <c r="D76" s="71"/>
      <c r="E76" s="22" t="s">
        <v>26</v>
      </c>
      <c r="F76" s="67" t="s">
        <v>57</v>
      </c>
      <c r="G76" s="67"/>
      <c r="H76" s="33">
        <v>500000</v>
      </c>
      <c r="I76" s="28" t="s">
        <v>11</v>
      </c>
      <c r="J76" s="15"/>
    </row>
    <row r="77" spans="2:9" ht="29.25" customHeight="1" hidden="1">
      <c r="B77" s="19"/>
      <c r="C77" s="71"/>
      <c r="D77" s="71"/>
      <c r="E77" s="14"/>
      <c r="F77" s="67"/>
      <c r="G77" s="67"/>
      <c r="H77" s="36"/>
      <c r="I77" s="28"/>
    </row>
    <row r="78" spans="2:9" ht="29.25" customHeight="1" hidden="1">
      <c r="B78" s="19"/>
      <c r="C78" s="71"/>
      <c r="D78" s="71"/>
      <c r="E78" s="22"/>
      <c r="F78" s="67"/>
      <c r="G78" s="67"/>
      <c r="H78" s="36"/>
      <c r="I78" s="28"/>
    </row>
    <row r="79" spans="2:9" ht="12.75">
      <c r="B79" s="19"/>
      <c r="C79" s="68"/>
      <c r="D79" s="83"/>
      <c r="E79" s="22"/>
      <c r="F79" s="64"/>
      <c r="G79" s="65"/>
      <c r="H79" s="36"/>
      <c r="I79" s="28"/>
    </row>
    <row r="80" spans="2:10" ht="12.75">
      <c r="B80" s="74" t="s">
        <v>79</v>
      </c>
      <c r="C80" s="74"/>
      <c r="D80" s="74"/>
      <c r="E80" s="74"/>
      <c r="F80" s="74"/>
      <c r="G80" s="74"/>
      <c r="H80" s="74"/>
      <c r="I80" s="74"/>
      <c r="J80" s="8"/>
    </row>
    <row r="81" spans="2:10" ht="12.75">
      <c r="B81" s="29"/>
      <c r="C81" s="61" t="s">
        <v>59</v>
      </c>
      <c r="D81" s="62"/>
      <c r="E81" s="29"/>
      <c r="F81" s="61"/>
      <c r="G81" s="62"/>
      <c r="H81" s="26">
        <f>SUM(H82:H83)</f>
        <v>300000</v>
      </c>
      <c r="I81" s="29"/>
      <c r="J81" s="8"/>
    </row>
    <row r="82" spans="2:10" ht="37.5" customHeight="1">
      <c r="B82" s="19">
        <f>B76+1</f>
        <v>28</v>
      </c>
      <c r="C82" s="66" t="s">
        <v>73</v>
      </c>
      <c r="D82" s="66"/>
      <c r="E82" s="22" t="s">
        <v>26</v>
      </c>
      <c r="F82" s="67" t="s">
        <v>57</v>
      </c>
      <c r="G82" s="67"/>
      <c r="H82" s="33">
        <v>300000</v>
      </c>
      <c r="I82" s="28" t="s">
        <v>11</v>
      </c>
      <c r="J82" s="8"/>
    </row>
    <row r="83" spans="2:9" ht="12.75">
      <c r="B83" s="19"/>
      <c r="C83" s="66"/>
      <c r="D83" s="66"/>
      <c r="E83" s="22"/>
      <c r="F83" s="67"/>
      <c r="G83" s="67"/>
      <c r="H83" s="33"/>
      <c r="I83" s="28"/>
    </row>
    <row r="84" spans="2:10" ht="12.75">
      <c r="B84" s="74" t="s">
        <v>77</v>
      </c>
      <c r="C84" s="74"/>
      <c r="D84" s="74"/>
      <c r="E84" s="74"/>
      <c r="F84" s="74"/>
      <c r="G84" s="74"/>
      <c r="H84" s="74"/>
      <c r="I84" s="74"/>
      <c r="J84" s="8"/>
    </row>
    <row r="85" spans="2:10" ht="12.75">
      <c r="B85" s="29"/>
      <c r="C85" s="61" t="s">
        <v>59</v>
      </c>
      <c r="D85" s="62"/>
      <c r="E85" s="29"/>
      <c r="F85" s="61"/>
      <c r="G85" s="62"/>
      <c r="H85" s="26">
        <f>SUM(H86:H88)</f>
        <v>9600</v>
      </c>
      <c r="I85" s="29"/>
      <c r="J85" s="8"/>
    </row>
    <row r="86" spans="2:10" ht="35.25" customHeight="1">
      <c r="B86" s="19">
        <f>B82+1</f>
        <v>29</v>
      </c>
      <c r="C86" s="54" t="s">
        <v>71</v>
      </c>
      <c r="D86" s="54"/>
      <c r="E86" s="20" t="s">
        <v>10</v>
      </c>
      <c r="F86" s="67" t="s">
        <v>57</v>
      </c>
      <c r="G86" s="67"/>
      <c r="H86" s="32">
        <v>9600</v>
      </c>
      <c r="I86" s="28" t="s">
        <v>11</v>
      </c>
      <c r="J86" s="8"/>
    </row>
    <row r="87" spans="2:9" ht="37.5" customHeight="1" hidden="1">
      <c r="B87" s="19"/>
      <c r="C87" s="54"/>
      <c r="D87" s="54"/>
      <c r="E87" s="14"/>
      <c r="F87" s="64"/>
      <c r="G87" s="65"/>
      <c r="H87" s="33"/>
      <c r="I87" s="28"/>
    </row>
    <row r="88" spans="2:9" ht="12.75">
      <c r="B88" s="19"/>
      <c r="C88" s="54"/>
      <c r="D88" s="54"/>
      <c r="E88" s="14"/>
      <c r="F88" s="58"/>
      <c r="G88" s="58"/>
      <c r="H88" s="32"/>
      <c r="I88" s="28"/>
    </row>
    <row r="89" spans="2:10" ht="16.5" customHeight="1" hidden="1">
      <c r="B89" s="74" t="s">
        <v>41</v>
      </c>
      <c r="C89" s="94"/>
      <c r="D89" s="94"/>
      <c r="E89" s="94"/>
      <c r="F89" s="94"/>
      <c r="G89" s="94"/>
      <c r="H89" s="94"/>
      <c r="I89" s="94"/>
      <c r="J89" s="8"/>
    </row>
    <row r="90" spans="2:9" ht="41.25" customHeight="1" hidden="1">
      <c r="B90" s="19"/>
      <c r="C90" s="71"/>
      <c r="D90" s="71"/>
      <c r="E90" s="20"/>
      <c r="F90" s="96"/>
      <c r="G90" s="96"/>
      <c r="H90" s="40"/>
      <c r="I90" s="27"/>
    </row>
    <row r="91" spans="2:9" ht="16.5" customHeight="1" hidden="1">
      <c r="B91" s="19"/>
      <c r="C91" s="68"/>
      <c r="D91" s="83"/>
      <c r="E91" s="20"/>
      <c r="F91" s="52"/>
      <c r="G91" s="53"/>
      <c r="H91" s="40"/>
      <c r="I91" s="27"/>
    </row>
    <row r="92" spans="2:9" ht="20.25" customHeight="1">
      <c r="B92" s="74" t="s">
        <v>78</v>
      </c>
      <c r="C92" s="74"/>
      <c r="D92" s="74"/>
      <c r="E92" s="74"/>
      <c r="F92" s="74"/>
      <c r="G92" s="74"/>
      <c r="H92" s="74"/>
      <c r="I92" s="74"/>
    </row>
    <row r="93" spans="2:10" ht="12.75">
      <c r="B93" s="29"/>
      <c r="C93" s="61" t="s">
        <v>59</v>
      </c>
      <c r="D93" s="62"/>
      <c r="E93" s="29"/>
      <c r="F93" s="61"/>
      <c r="G93" s="62"/>
      <c r="H93" s="26">
        <f>SUM(H94:H96)</f>
        <v>190000</v>
      </c>
      <c r="I93" s="29"/>
      <c r="J93" s="8"/>
    </row>
    <row r="94" spans="2:9" ht="30.75" customHeight="1">
      <c r="B94" s="19">
        <f>B86+1</f>
        <v>30</v>
      </c>
      <c r="C94" s="71" t="s">
        <v>74</v>
      </c>
      <c r="D94" s="93"/>
      <c r="E94" s="20" t="s">
        <v>10</v>
      </c>
      <c r="F94" s="67" t="s">
        <v>57</v>
      </c>
      <c r="G94" s="67"/>
      <c r="H94" s="32">
        <v>190000</v>
      </c>
      <c r="I94" s="28" t="s">
        <v>11</v>
      </c>
    </row>
    <row r="95" spans="2:9" ht="17.25" customHeight="1">
      <c r="B95" s="19"/>
      <c r="C95" s="68"/>
      <c r="D95" s="69"/>
      <c r="E95" s="14"/>
      <c r="F95" s="76"/>
      <c r="G95" s="77"/>
      <c r="H95" s="39"/>
      <c r="I95" s="28"/>
    </row>
    <row r="96" spans="2:9" ht="15" customHeight="1">
      <c r="B96" s="74" t="s">
        <v>80</v>
      </c>
      <c r="C96" s="55"/>
      <c r="D96" s="55"/>
      <c r="E96" s="55"/>
      <c r="F96" s="55"/>
      <c r="G96" s="55"/>
      <c r="H96" s="55"/>
      <c r="I96" s="55"/>
    </row>
    <row r="97" spans="2:10" ht="12.75">
      <c r="B97" s="29"/>
      <c r="C97" s="61" t="s">
        <v>59</v>
      </c>
      <c r="D97" s="62"/>
      <c r="E97" s="29"/>
      <c r="F97" s="61"/>
      <c r="G97" s="62"/>
      <c r="H97" s="26">
        <f>SUM(H98:H100)</f>
        <v>100000</v>
      </c>
      <c r="I97" s="29"/>
      <c r="J97" s="8"/>
    </row>
    <row r="98" spans="2:9" ht="30.75" customHeight="1">
      <c r="B98" s="19">
        <f>B94+1</f>
        <v>31</v>
      </c>
      <c r="C98" s="71" t="s">
        <v>75</v>
      </c>
      <c r="D98" s="72"/>
      <c r="E98" s="22" t="s">
        <v>26</v>
      </c>
      <c r="F98" s="67" t="s">
        <v>57</v>
      </c>
      <c r="G98" s="67"/>
      <c r="H98" s="33">
        <v>100000</v>
      </c>
      <c r="I98" s="28" t="s">
        <v>11</v>
      </c>
    </row>
    <row r="99" spans="2:9" ht="12.75">
      <c r="B99" s="19"/>
      <c r="C99" s="68"/>
      <c r="D99" s="69"/>
      <c r="E99" s="20"/>
      <c r="F99" s="76"/>
      <c r="G99" s="82"/>
      <c r="H99" s="39"/>
      <c r="I99" s="28"/>
    </row>
    <row r="100" spans="2:9" ht="18.75" customHeight="1" hidden="1">
      <c r="B100" s="74" t="s">
        <v>42</v>
      </c>
      <c r="C100" s="55"/>
      <c r="D100" s="55"/>
      <c r="E100" s="55"/>
      <c r="F100" s="55"/>
      <c r="G100" s="55"/>
      <c r="H100" s="55"/>
      <c r="I100" s="55"/>
    </row>
    <row r="101" spans="2:9" ht="30.75" customHeight="1" hidden="1">
      <c r="B101" s="19"/>
      <c r="C101" s="71"/>
      <c r="D101" s="72"/>
      <c r="E101" s="20"/>
      <c r="F101" s="67"/>
      <c r="G101" s="73"/>
      <c r="H101" s="39"/>
      <c r="I101" s="28"/>
    </row>
    <row r="102" spans="2:9" ht="15" customHeight="1" hidden="1">
      <c r="B102" s="19"/>
      <c r="C102" s="68"/>
      <c r="D102" s="69"/>
      <c r="E102" s="20"/>
      <c r="F102" s="76"/>
      <c r="G102" s="82"/>
      <c r="H102" s="39"/>
      <c r="I102" s="28"/>
    </row>
    <row r="103" spans="2:9" ht="21" customHeight="1" hidden="1">
      <c r="B103" s="74" t="s">
        <v>44</v>
      </c>
      <c r="C103" s="75"/>
      <c r="D103" s="75"/>
      <c r="E103" s="75"/>
      <c r="F103" s="75"/>
      <c r="G103" s="75"/>
      <c r="H103" s="75"/>
      <c r="I103" s="75"/>
    </row>
    <row r="104" spans="2:9" ht="30.75" customHeight="1" hidden="1">
      <c r="B104" s="19"/>
      <c r="C104" s="71"/>
      <c r="D104" s="104"/>
      <c r="E104" s="20"/>
      <c r="F104" s="67"/>
      <c r="G104" s="95"/>
      <c r="H104" s="39"/>
      <c r="I104" s="28"/>
    </row>
    <row r="105" spans="2:9" ht="30.75" customHeight="1" hidden="1">
      <c r="B105" s="101" t="s">
        <v>45</v>
      </c>
      <c r="C105" s="102"/>
      <c r="D105" s="102"/>
      <c r="E105" s="102"/>
      <c r="F105" s="102"/>
      <c r="G105" s="102"/>
      <c r="H105" s="102"/>
      <c r="I105" s="103"/>
    </row>
    <row r="106" spans="2:9" ht="12.75" hidden="1">
      <c r="B106" s="19"/>
      <c r="C106" s="68"/>
      <c r="D106" s="69"/>
      <c r="E106" s="20"/>
      <c r="F106" s="67"/>
      <c r="G106" s="95"/>
      <c r="H106" s="39"/>
      <c r="I106" s="28"/>
    </row>
    <row r="107" spans="2:10" ht="12.75">
      <c r="B107" s="19"/>
      <c r="C107" s="91" t="s">
        <v>28</v>
      </c>
      <c r="D107" s="91"/>
      <c r="E107" s="24"/>
      <c r="F107" s="92"/>
      <c r="G107" s="92"/>
      <c r="H107" s="26">
        <f>H9+H33+H46+H61+H73+H75+H81+H85+H90+H94+H98+H101+H104+H106</f>
        <v>6653100</v>
      </c>
      <c r="I107" s="21"/>
      <c r="J107" s="8"/>
    </row>
    <row r="108" spans="2:10" ht="12.75">
      <c r="B108" s="42"/>
      <c r="C108" s="43"/>
      <c r="D108" s="43"/>
      <c r="E108" s="43"/>
      <c r="F108" s="44"/>
      <c r="G108" s="44"/>
      <c r="H108" s="45"/>
      <c r="I108" s="46"/>
      <c r="J108" s="8"/>
    </row>
    <row r="109" spans="3:10" ht="13.5">
      <c r="C109" s="90" t="s">
        <v>82</v>
      </c>
      <c r="D109" s="90"/>
      <c r="E109" s="90"/>
      <c r="F109" s="90"/>
      <c r="G109" s="90"/>
      <c r="J109" s="41"/>
    </row>
    <row r="110" spans="3:10" ht="13.5">
      <c r="C110" s="12"/>
      <c r="D110" s="12"/>
      <c r="E110" s="12"/>
      <c r="F110" s="12"/>
      <c r="G110" s="12"/>
      <c r="J110" s="41"/>
    </row>
    <row r="111" spans="3:7" ht="13.5">
      <c r="C111" s="12"/>
      <c r="D111" s="13"/>
      <c r="E111" s="13"/>
      <c r="F111" s="13"/>
      <c r="G111" s="13"/>
    </row>
    <row r="112" spans="3:7" ht="13.5">
      <c r="C112" s="12"/>
      <c r="D112" s="13"/>
      <c r="E112" s="13"/>
      <c r="F112" s="13"/>
      <c r="G112" s="13"/>
    </row>
    <row r="113" spans="3:7" ht="13.5">
      <c r="C113" s="88" t="s">
        <v>66</v>
      </c>
      <c r="D113" s="88"/>
      <c r="E113" s="88"/>
      <c r="F113" s="88"/>
      <c r="G113" s="88"/>
    </row>
    <row r="114" spans="3:7" ht="13.5">
      <c r="C114" s="12"/>
      <c r="D114" s="13"/>
      <c r="E114" s="13"/>
      <c r="F114" s="13"/>
      <c r="G114" s="13"/>
    </row>
    <row r="115" spans="3:7" ht="13.5">
      <c r="C115" s="88" t="s">
        <v>54</v>
      </c>
      <c r="D115" s="88"/>
      <c r="E115" s="88"/>
      <c r="F115" s="88"/>
      <c r="G115" s="88"/>
    </row>
  </sheetData>
  <sheetProtection/>
  <mergeCells count="195">
    <mergeCell ref="C104:D104"/>
    <mergeCell ref="F104:G104"/>
    <mergeCell ref="C37:D37"/>
    <mergeCell ref="F37:G37"/>
    <mergeCell ref="F46:G46"/>
    <mergeCell ref="C46:D46"/>
    <mergeCell ref="F61:G61"/>
    <mergeCell ref="C61:D61"/>
    <mergeCell ref="C57:D57"/>
    <mergeCell ref="F57:G57"/>
    <mergeCell ref="B105:I105"/>
    <mergeCell ref="F106:G106"/>
    <mergeCell ref="C106:D106"/>
    <mergeCell ref="C38:D38"/>
    <mergeCell ref="F38:G38"/>
    <mergeCell ref="C75:D75"/>
    <mergeCell ref="F81:G81"/>
    <mergeCell ref="C81:D81"/>
    <mergeCell ref="F85:G85"/>
    <mergeCell ref="C85:D85"/>
    <mergeCell ref="C47:D47"/>
    <mergeCell ref="F47:G47"/>
    <mergeCell ref="F9:G9"/>
    <mergeCell ref="C9:D9"/>
    <mergeCell ref="F33:G33"/>
    <mergeCell ref="C33:D33"/>
    <mergeCell ref="C12:D12"/>
    <mergeCell ref="F12:G12"/>
    <mergeCell ref="F31:G31"/>
    <mergeCell ref="C25:D25"/>
    <mergeCell ref="F25:G25"/>
    <mergeCell ref="C27:D27"/>
    <mergeCell ref="F27:G27"/>
    <mergeCell ref="C26:D26"/>
    <mergeCell ref="F26:G26"/>
    <mergeCell ref="C28:D28"/>
    <mergeCell ref="C54:D54"/>
    <mergeCell ref="F54:G54"/>
    <mergeCell ref="C50:D50"/>
    <mergeCell ref="F50:G50"/>
    <mergeCell ref="C34:D34"/>
    <mergeCell ref="F34:G34"/>
    <mergeCell ref="C39:D39"/>
    <mergeCell ref="F39:G39"/>
    <mergeCell ref="C51:D51"/>
    <mergeCell ref="C62:D62"/>
    <mergeCell ref="C65:D65"/>
    <mergeCell ref="F65:G65"/>
    <mergeCell ref="C64:D64"/>
    <mergeCell ref="F64:G64"/>
    <mergeCell ref="F68:G68"/>
    <mergeCell ref="F73:G73"/>
    <mergeCell ref="F75:G75"/>
    <mergeCell ref="F28:G28"/>
    <mergeCell ref="C58:D58"/>
    <mergeCell ref="C55:D55"/>
    <mergeCell ref="F55:G55"/>
    <mergeCell ref="C68:D68"/>
    <mergeCell ref="C67:D67"/>
    <mergeCell ref="C63:D63"/>
    <mergeCell ref="C66:D66"/>
    <mergeCell ref="F63:G63"/>
    <mergeCell ref="F66:G66"/>
    <mergeCell ref="F67:G67"/>
    <mergeCell ref="C71:D71"/>
    <mergeCell ref="C87:D87"/>
    <mergeCell ref="B74:I74"/>
    <mergeCell ref="F71:G71"/>
    <mergeCell ref="B72:I72"/>
    <mergeCell ref="C73:D73"/>
    <mergeCell ref="B84:I84"/>
    <mergeCell ref="F107:G107"/>
    <mergeCell ref="C83:D83"/>
    <mergeCell ref="F83:G83"/>
    <mergeCell ref="B92:I92"/>
    <mergeCell ref="C94:D94"/>
    <mergeCell ref="F94:G94"/>
    <mergeCell ref="B89:I89"/>
    <mergeCell ref="C90:D90"/>
    <mergeCell ref="F90:G90"/>
    <mergeCell ref="F42:G42"/>
    <mergeCell ref="C113:G113"/>
    <mergeCell ref="C115:G115"/>
    <mergeCell ref="F86:G86"/>
    <mergeCell ref="F58:G58"/>
    <mergeCell ref="F62:G62"/>
    <mergeCell ref="C109:G109"/>
    <mergeCell ref="C107:D107"/>
    <mergeCell ref="C77:D77"/>
    <mergeCell ref="F77:G77"/>
    <mergeCell ref="C20:D20"/>
    <mergeCell ref="F20:G20"/>
    <mergeCell ref="C24:D24"/>
    <mergeCell ref="F24:G24"/>
    <mergeCell ref="C21:D21"/>
    <mergeCell ref="F21:G21"/>
    <mergeCell ref="C22:D22"/>
    <mergeCell ref="F22:G22"/>
    <mergeCell ref="C23:D23"/>
    <mergeCell ref="F23:G23"/>
    <mergeCell ref="C19:D19"/>
    <mergeCell ref="F19:G19"/>
    <mergeCell ref="C18:D18"/>
    <mergeCell ref="F18:G18"/>
    <mergeCell ref="C7:D7"/>
    <mergeCell ref="F7:G7"/>
    <mergeCell ref="B3:I3"/>
    <mergeCell ref="B4:I4"/>
    <mergeCell ref="B5:I5"/>
    <mergeCell ref="C6:D6"/>
    <mergeCell ref="F6:G6"/>
    <mergeCell ref="B8:I8"/>
    <mergeCell ref="B80:I80"/>
    <mergeCell ref="B60:I60"/>
    <mergeCell ref="B56:I56"/>
    <mergeCell ref="B45:I45"/>
    <mergeCell ref="C10:D10"/>
    <mergeCell ref="F10:G10"/>
    <mergeCell ref="C13:D13"/>
    <mergeCell ref="B32:I32"/>
    <mergeCell ref="C31:D31"/>
    <mergeCell ref="C11:D11"/>
    <mergeCell ref="F11:G11"/>
    <mergeCell ref="C36:D36"/>
    <mergeCell ref="F36:G36"/>
    <mergeCell ref="F13:G13"/>
    <mergeCell ref="C14:D14"/>
    <mergeCell ref="F14:G14"/>
    <mergeCell ref="C15:D15"/>
    <mergeCell ref="F16:G16"/>
    <mergeCell ref="C17:D17"/>
    <mergeCell ref="F15:G15"/>
    <mergeCell ref="C16:D16"/>
    <mergeCell ref="F17:G17"/>
    <mergeCell ref="F88:G88"/>
    <mergeCell ref="C76:D76"/>
    <mergeCell ref="F76:G76"/>
    <mergeCell ref="C78:D78"/>
    <mergeCell ref="F78:G78"/>
    <mergeCell ref="C82:D82"/>
    <mergeCell ref="F82:G82"/>
    <mergeCell ref="C86:D86"/>
    <mergeCell ref="F87:G87"/>
    <mergeCell ref="C79:D79"/>
    <mergeCell ref="C49:D49"/>
    <mergeCell ref="F49:G49"/>
    <mergeCell ref="C69:D69"/>
    <mergeCell ref="C70:D70"/>
    <mergeCell ref="F69:G69"/>
    <mergeCell ref="F70:G70"/>
    <mergeCell ref="C52:D52"/>
    <mergeCell ref="C91:D91"/>
    <mergeCell ref="F91:G91"/>
    <mergeCell ref="C88:D88"/>
    <mergeCell ref="B100:I100"/>
    <mergeCell ref="F99:G99"/>
    <mergeCell ref="B96:I96"/>
    <mergeCell ref="C98:D98"/>
    <mergeCell ref="F98:G98"/>
    <mergeCell ref="C95:D95"/>
    <mergeCell ref="F95:G95"/>
    <mergeCell ref="C101:D101"/>
    <mergeCell ref="F101:G101"/>
    <mergeCell ref="B103:I103"/>
    <mergeCell ref="F44:G44"/>
    <mergeCell ref="C44:D44"/>
    <mergeCell ref="F59:G59"/>
    <mergeCell ref="C59:D59"/>
    <mergeCell ref="C102:D102"/>
    <mergeCell ref="F102:G102"/>
    <mergeCell ref="C99:D99"/>
    <mergeCell ref="F79:G79"/>
    <mergeCell ref="C40:D40"/>
    <mergeCell ref="C41:D41"/>
    <mergeCell ref="C43:D43"/>
    <mergeCell ref="F40:G40"/>
    <mergeCell ref="F41:G41"/>
    <mergeCell ref="F43:G43"/>
    <mergeCell ref="C42:D42"/>
    <mergeCell ref="F51:G51"/>
    <mergeCell ref="F52:G52"/>
    <mergeCell ref="C29:D29"/>
    <mergeCell ref="F29:G29"/>
    <mergeCell ref="C53:D53"/>
    <mergeCell ref="F53:G53"/>
    <mergeCell ref="C30:D30"/>
    <mergeCell ref="F30:G30"/>
    <mergeCell ref="C35:D35"/>
    <mergeCell ref="F35:G35"/>
    <mergeCell ref="C48:D48"/>
    <mergeCell ref="F48:G48"/>
    <mergeCell ref="C93:D93"/>
    <mergeCell ref="F93:G93"/>
    <mergeCell ref="C97:D97"/>
    <mergeCell ref="F97:G97"/>
  </mergeCells>
  <printOptions/>
  <pageMargins left="0.1968503937007874" right="0.2362204724409449" top="0.2" bottom="0.1968503937007874" header="0.1968503937007874" footer="0.1968503937007874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60:E72"/>
  <sheetViews>
    <sheetView zoomScalePageLayoutView="0" workbookViewId="0" topLeftCell="A58">
      <selection activeCell="D62" sqref="D62"/>
    </sheetView>
  </sheetViews>
  <sheetFormatPr defaultColWidth="9.140625" defaultRowHeight="12.75"/>
  <cols>
    <col min="2" max="4" width="10.57421875" style="0" bestFit="1" customWidth="1"/>
    <col min="5" max="5" width="11.57421875" style="0" bestFit="1" customWidth="1"/>
    <col min="8" max="8" width="11.57421875" style="0" bestFit="1" customWidth="1"/>
  </cols>
  <sheetData>
    <row r="60" spans="3:5" ht="12.75">
      <c r="C60" s="1">
        <v>251230</v>
      </c>
      <c r="D60" s="1">
        <v>13910</v>
      </c>
      <c r="E60" s="1">
        <f aca="true" t="shared" si="0" ref="E60:E71">C60+D60</f>
        <v>265140</v>
      </c>
    </row>
    <row r="61" spans="3:5" ht="12.75">
      <c r="C61" s="1">
        <v>736860</v>
      </c>
      <c r="D61" s="1"/>
      <c r="E61" s="1">
        <f t="shared" si="0"/>
        <v>736860</v>
      </c>
    </row>
    <row r="62" spans="3:5" ht="12.75">
      <c r="C62" s="1"/>
      <c r="D62" s="1">
        <v>108927.8</v>
      </c>
      <c r="E62" s="1">
        <f t="shared" si="0"/>
        <v>108927.8</v>
      </c>
    </row>
    <row r="63" spans="3:5" ht="12.75">
      <c r="C63" s="1"/>
      <c r="D63" s="1">
        <v>4990.89</v>
      </c>
      <c r="E63" s="1">
        <f t="shared" si="0"/>
        <v>4990.89</v>
      </c>
    </row>
    <row r="64" spans="3:5" ht="12.75">
      <c r="C64" s="1">
        <v>360350</v>
      </c>
      <c r="D64" s="1">
        <v>44369</v>
      </c>
      <c r="E64" s="1">
        <f t="shared" si="0"/>
        <v>404719</v>
      </c>
    </row>
    <row r="65" spans="3:5" ht="12.75">
      <c r="C65" s="1"/>
      <c r="D65" s="1">
        <v>826921.14</v>
      </c>
      <c r="E65" s="1">
        <f t="shared" si="0"/>
        <v>826921.14</v>
      </c>
    </row>
    <row r="66" spans="3:5" ht="12.75">
      <c r="C66" s="1">
        <v>4000300</v>
      </c>
      <c r="D66" s="1">
        <v>1110279.86</v>
      </c>
      <c r="E66" s="1">
        <f t="shared" si="0"/>
        <v>5110579.86</v>
      </c>
    </row>
    <row r="67" spans="3:5" ht="12.75">
      <c r="C67" s="1"/>
      <c r="D67" s="1">
        <v>573376.06</v>
      </c>
      <c r="E67" s="1">
        <f t="shared" si="0"/>
        <v>573376.06</v>
      </c>
    </row>
    <row r="68" spans="3:5" ht="12.75">
      <c r="C68" s="1">
        <v>275620</v>
      </c>
      <c r="D68" s="1">
        <v>575239.47</v>
      </c>
      <c r="E68" s="1">
        <f t="shared" si="0"/>
        <v>850859.47</v>
      </c>
    </row>
    <row r="69" spans="3:5" ht="12.75">
      <c r="C69" s="1"/>
      <c r="D69" s="1">
        <v>2601616.59</v>
      </c>
      <c r="E69" s="1">
        <f t="shared" si="0"/>
        <v>2601616.59</v>
      </c>
    </row>
    <row r="70" spans="3:5" ht="12.75">
      <c r="C70" s="1">
        <v>480863</v>
      </c>
      <c r="D70" s="1">
        <v>1916197.7</v>
      </c>
      <c r="E70" s="1">
        <f t="shared" si="0"/>
        <v>2397060.7</v>
      </c>
    </row>
    <row r="71" spans="3:5" ht="12.75">
      <c r="C71" s="1"/>
      <c r="D71" s="1">
        <v>20031.87</v>
      </c>
      <c r="E71" s="1">
        <f t="shared" si="0"/>
        <v>20031.87</v>
      </c>
    </row>
    <row r="72" spans="3:5" ht="12.75">
      <c r="C72" s="1">
        <f>SUM(C60:C71)</f>
        <v>6105223</v>
      </c>
      <c r="D72" s="1">
        <f>SUM(D60:D71)</f>
        <v>7795860.380000001</v>
      </c>
      <c r="E72" s="1">
        <f>C72+D72</f>
        <v>13901083.38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O30"/>
  <sheetViews>
    <sheetView zoomScalePageLayoutView="0" workbookViewId="0" topLeftCell="B1">
      <selection activeCell="M29" sqref="M29"/>
    </sheetView>
  </sheetViews>
  <sheetFormatPr defaultColWidth="9.140625" defaultRowHeight="12.75"/>
  <cols>
    <col min="3" max="3" width="11.57421875" style="0" bestFit="1" customWidth="1"/>
    <col min="4" max="4" width="10.57421875" style="0" bestFit="1" customWidth="1"/>
    <col min="5" max="9" width="9.57421875" style="0" bestFit="1" customWidth="1"/>
    <col min="10" max="11" width="10.57421875" style="0" bestFit="1" customWidth="1"/>
    <col min="12" max="13" width="9.57421875" style="0" bestFit="1" customWidth="1"/>
    <col min="14" max="14" width="11.57421875" style="1" bestFit="1" customWidth="1"/>
    <col min="15" max="15" width="9.421875" style="0" bestFit="1" customWidth="1"/>
  </cols>
  <sheetData>
    <row r="2" spans="4:13" ht="12.75">
      <c r="D2">
        <v>2240</v>
      </c>
      <c r="E2">
        <v>2282</v>
      </c>
      <c r="F2">
        <v>3210</v>
      </c>
      <c r="G2">
        <v>3110</v>
      </c>
      <c r="H2">
        <v>3122</v>
      </c>
      <c r="I2">
        <v>3131</v>
      </c>
      <c r="J2">
        <v>3132</v>
      </c>
      <c r="K2">
        <v>2610</v>
      </c>
      <c r="L2">
        <v>3141</v>
      </c>
      <c r="M2">
        <v>3142</v>
      </c>
    </row>
    <row r="3" spans="2:15" ht="12.75">
      <c r="B3">
        <v>100101</v>
      </c>
      <c r="C3" s="1">
        <v>258000</v>
      </c>
      <c r="D3" s="5">
        <v>258000</v>
      </c>
      <c r="E3" s="1"/>
      <c r="F3" s="1"/>
      <c r="G3" s="1"/>
      <c r="H3" s="1"/>
      <c r="I3" s="1"/>
      <c r="J3" s="1"/>
      <c r="K3" s="1"/>
      <c r="L3" s="1"/>
      <c r="M3" s="1"/>
      <c r="N3" s="1">
        <f aca="true" t="shared" si="0" ref="N3:N21">SUM(D3:M3)</f>
        <v>258000</v>
      </c>
      <c r="O3" s="1">
        <f>C3-N3</f>
        <v>0</v>
      </c>
    </row>
    <row r="4" spans="2:15" ht="12.75">
      <c r="B4">
        <v>100102</v>
      </c>
      <c r="C4" s="1">
        <v>315353.87</v>
      </c>
      <c r="D4" s="1"/>
      <c r="E4" s="1"/>
      <c r="F4" s="1">
        <v>147780</v>
      </c>
      <c r="G4" s="1"/>
      <c r="H4" s="1"/>
      <c r="I4" s="5">
        <f>155000+12573.87</f>
        <v>167573.87</v>
      </c>
      <c r="J4" s="1"/>
      <c r="K4" s="1"/>
      <c r="L4" s="1"/>
      <c r="M4" s="1"/>
      <c r="N4" s="1">
        <f t="shared" si="0"/>
        <v>315353.87</v>
      </c>
      <c r="O4" s="1">
        <f aca="true" t="shared" si="1" ref="O4:O25">C4-N4</f>
        <v>0</v>
      </c>
    </row>
    <row r="5" spans="2:15" ht="12.75">
      <c r="B5">
        <v>100102</v>
      </c>
      <c r="C5" s="1">
        <v>415611.72</v>
      </c>
      <c r="D5" s="1"/>
      <c r="E5" s="1"/>
      <c r="F5" s="1"/>
      <c r="G5" s="1"/>
      <c r="H5" s="1"/>
      <c r="I5" s="5">
        <v>415611.72</v>
      </c>
      <c r="J5" s="1"/>
      <c r="K5" s="1"/>
      <c r="L5" s="1"/>
      <c r="M5" s="1"/>
      <c r="N5" s="1">
        <f t="shared" si="0"/>
        <v>415611.72</v>
      </c>
      <c r="O5" s="1">
        <f t="shared" si="1"/>
        <v>0</v>
      </c>
    </row>
    <row r="6" spans="2:15" ht="12.75">
      <c r="B6">
        <v>100103</v>
      </c>
      <c r="C6" s="1">
        <v>1000000</v>
      </c>
      <c r="D6" s="1"/>
      <c r="E6" s="1"/>
      <c r="F6" s="1"/>
      <c r="G6" s="1"/>
      <c r="H6" s="1"/>
      <c r="I6" s="1"/>
      <c r="J6" s="1"/>
      <c r="K6" s="1">
        <v>1000000</v>
      </c>
      <c r="L6" s="1"/>
      <c r="M6" s="1"/>
      <c r="N6" s="1">
        <f t="shared" si="0"/>
        <v>1000000</v>
      </c>
      <c r="O6" s="1">
        <f t="shared" si="1"/>
        <v>0</v>
      </c>
    </row>
    <row r="7" spans="2:15" ht="12.75">
      <c r="B7">
        <v>100201</v>
      </c>
      <c r="C7" s="1">
        <v>193000</v>
      </c>
      <c r="D7" s="1"/>
      <c r="E7" s="1"/>
      <c r="F7" s="1"/>
      <c r="G7" s="1"/>
      <c r="H7" s="1"/>
      <c r="I7" s="1"/>
      <c r="J7" s="5">
        <v>193000</v>
      </c>
      <c r="K7" s="1"/>
      <c r="L7" s="1"/>
      <c r="M7" s="1"/>
      <c r="N7" s="1">
        <f t="shared" si="0"/>
        <v>193000</v>
      </c>
      <c r="O7" s="1">
        <f>C7-N7</f>
        <v>0</v>
      </c>
    </row>
    <row r="8" spans="2:15" ht="12.75">
      <c r="B8">
        <v>100201</v>
      </c>
      <c r="C8" s="1">
        <v>424196.06</v>
      </c>
      <c r="D8" s="1"/>
      <c r="E8" s="1"/>
      <c r="F8" s="1"/>
      <c r="G8" s="1"/>
      <c r="H8" s="1"/>
      <c r="I8" s="1"/>
      <c r="J8" s="5">
        <v>424196.06</v>
      </c>
      <c r="K8" s="1"/>
      <c r="L8" s="1"/>
      <c r="M8" s="1"/>
      <c r="N8" s="1">
        <f t="shared" si="0"/>
        <v>424196.06</v>
      </c>
      <c r="O8" s="1">
        <f t="shared" si="1"/>
        <v>0</v>
      </c>
    </row>
    <row r="9" spans="2:15" ht="12.75">
      <c r="B9">
        <v>100201</v>
      </c>
      <c r="C9" s="1">
        <v>200000</v>
      </c>
      <c r="D9" s="1"/>
      <c r="E9" s="1"/>
      <c r="F9" s="1"/>
      <c r="G9" s="1"/>
      <c r="H9" s="1"/>
      <c r="I9" s="1"/>
      <c r="J9" s="1"/>
      <c r="K9" s="1">
        <v>200000</v>
      </c>
      <c r="L9" s="1"/>
      <c r="M9" s="1"/>
      <c r="N9" s="1">
        <f t="shared" si="0"/>
        <v>200000</v>
      </c>
      <c r="O9" s="1">
        <f t="shared" si="1"/>
        <v>0</v>
      </c>
    </row>
    <row r="10" spans="2:15" ht="12.75">
      <c r="B10">
        <v>100202</v>
      </c>
      <c r="C10" s="1">
        <v>800000</v>
      </c>
      <c r="D10" s="1"/>
      <c r="E10" s="1"/>
      <c r="F10" s="1"/>
      <c r="G10" s="1"/>
      <c r="H10" s="1"/>
      <c r="I10" s="1"/>
      <c r="J10" s="5">
        <v>800000</v>
      </c>
      <c r="K10" s="1"/>
      <c r="L10" s="1"/>
      <c r="M10" s="1"/>
      <c r="N10" s="1">
        <f t="shared" si="0"/>
        <v>800000</v>
      </c>
      <c r="O10" s="1"/>
    </row>
    <row r="11" spans="2:15" ht="12.75">
      <c r="B11">
        <v>100202</v>
      </c>
      <c r="C11" s="1">
        <v>98000</v>
      </c>
      <c r="D11" s="1"/>
      <c r="E11" s="1"/>
      <c r="F11" s="1"/>
      <c r="G11" s="1"/>
      <c r="H11" s="1"/>
      <c r="I11" s="1"/>
      <c r="J11" s="1"/>
      <c r="K11" s="1">
        <v>98000</v>
      </c>
      <c r="L11" s="1"/>
      <c r="M11" s="1"/>
      <c r="N11" s="1">
        <f t="shared" si="0"/>
        <v>98000</v>
      </c>
      <c r="O11" s="1">
        <f t="shared" si="1"/>
        <v>0</v>
      </c>
    </row>
    <row r="12" spans="2:15" ht="12.75">
      <c r="B12">
        <v>100203</v>
      </c>
      <c r="C12" s="1">
        <v>5950600</v>
      </c>
      <c r="D12" s="5">
        <v>533019</v>
      </c>
      <c r="E12" s="1"/>
      <c r="F12" s="1"/>
      <c r="G12" s="1"/>
      <c r="H12" s="1"/>
      <c r="I12" s="1"/>
      <c r="J12" s="1"/>
      <c r="K12" s="3">
        <f>5202049+215532</f>
        <v>5417581</v>
      </c>
      <c r="L12" s="1"/>
      <c r="M12" s="1"/>
      <c r="N12" s="1">
        <f t="shared" si="0"/>
        <v>5950600</v>
      </c>
      <c r="O12" s="1">
        <f t="shared" si="1"/>
        <v>0</v>
      </c>
    </row>
    <row r="13" spans="2:15" ht="12.75">
      <c r="B13">
        <v>100203</v>
      </c>
      <c r="C13" s="1">
        <v>179400</v>
      </c>
      <c r="D13" s="1"/>
      <c r="E13" s="1"/>
      <c r="F13" s="1">
        <v>29400</v>
      </c>
      <c r="G13" s="1"/>
      <c r="H13" s="1"/>
      <c r="I13" s="1"/>
      <c r="J13" s="6">
        <f>130000+20000</f>
        <v>150000</v>
      </c>
      <c r="K13" s="1"/>
      <c r="L13" s="1"/>
      <c r="M13" s="1"/>
      <c r="N13" s="1">
        <f t="shared" si="0"/>
        <v>179400</v>
      </c>
      <c r="O13" s="1">
        <f t="shared" si="1"/>
        <v>0</v>
      </c>
    </row>
    <row r="14" spans="2:15" ht="12.75">
      <c r="B14">
        <v>100203</v>
      </c>
      <c r="C14" s="1">
        <v>10000</v>
      </c>
      <c r="D14" s="1"/>
      <c r="E14" s="1"/>
      <c r="F14" s="1"/>
      <c r="G14" s="1"/>
      <c r="H14" s="1"/>
      <c r="I14" s="1"/>
      <c r="J14" s="1"/>
      <c r="K14" s="1">
        <v>10000</v>
      </c>
      <c r="L14" s="1"/>
      <c r="M14" s="1"/>
      <c r="N14" s="1">
        <f t="shared" si="0"/>
        <v>10000</v>
      </c>
      <c r="O14" s="1">
        <f t="shared" si="1"/>
        <v>0</v>
      </c>
    </row>
    <row r="15" spans="2:15" ht="12.75">
      <c r="B15">
        <v>100208</v>
      </c>
      <c r="C15" s="1">
        <v>50562.54</v>
      </c>
      <c r="D15" s="1"/>
      <c r="E15" s="1"/>
      <c r="F15" s="1">
        <v>50562.54</v>
      </c>
      <c r="G15" s="1"/>
      <c r="H15" s="1"/>
      <c r="I15" s="1"/>
      <c r="J15" s="1"/>
      <c r="K15" s="1"/>
      <c r="L15" s="1"/>
      <c r="M15" s="1"/>
      <c r="N15" s="1">
        <f t="shared" si="0"/>
        <v>50562.54</v>
      </c>
      <c r="O15" s="1">
        <f t="shared" si="1"/>
        <v>0</v>
      </c>
    </row>
    <row r="16" spans="2:15" ht="12.75">
      <c r="B16">
        <v>150101</v>
      </c>
      <c r="C16" s="1">
        <v>1500005.86</v>
      </c>
      <c r="D16" s="1"/>
      <c r="E16" s="1"/>
      <c r="F16" s="1"/>
      <c r="G16" s="1"/>
      <c r="H16" s="5">
        <v>108500</v>
      </c>
      <c r="I16" s="1"/>
      <c r="J16" s="5">
        <v>773532.71</v>
      </c>
      <c r="K16" s="5"/>
      <c r="L16" s="5">
        <v>499005.95</v>
      </c>
      <c r="M16" s="5">
        <v>118967.2</v>
      </c>
      <c r="N16" s="1">
        <f t="shared" si="0"/>
        <v>1500005.8599999999</v>
      </c>
      <c r="O16" s="1">
        <f t="shared" si="1"/>
        <v>0</v>
      </c>
    </row>
    <row r="17" spans="2:15" ht="12.75">
      <c r="B17">
        <v>150110</v>
      </c>
      <c r="C17" s="1">
        <v>130000</v>
      </c>
      <c r="D17" s="1"/>
      <c r="E17" s="1"/>
      <c r="F17" s="1"/>
      <c r="G17" s="1"/>
      <c r="H17" s="5">
        <v>130000</v>
      </c>
      <c r="I17" s="1"/>
      <c r="J17" s="1"/>
      <c r="K17" s="1"/>
      <c r="L17" s="1"/>
      <c r="M17" s="1"/>
      <c r="N17" s="1">
        <f t="shared" si="0"/>
        <v>130000</v>
      </c>
      <c r="O17" s="1">
        <f t="shared" si="1"/>
        <v>0</v>
      </c>
    </row>
    <row r="18" spans="2:15" ht="12.75">
      <c r="B18" s="4">
        <v>170703</v>
      </c>
      <c r="C18" s="5">
        <v>1586631</v>
      </c>
      <c r="D18" s="5">
        <f>397800+58032.25</f>
        <v>455832.25</v>
      </c>
      <c r="E18" s="5"/>
      <c r="F18" s="5"/>
      <c r="G18" s="5"/>
      <c r="H18" s="5"/>
      <c r="I18" s="5"/>
      <c r="J18" s="5">
        <v>976836.2</v>
      </c>
      <c r="K18" s="5"/>
      <c r="L18" s="5"/>
      <c r="M18" s="5">
        <v>153962.55</v>
      </c>
      <c r="N18" s="5">
        <f t="shared" si="0"/>
        <v>1586631</v>
      </c>
      <c r="O18" s="1">
        <f t="shared" si="1"/>
        <v>0</v>
      </c>
    </row>
    <row r="19" spans="2:15" ht="12.75">
      <c r="B19">
        <v>170703</v>
      </c>
      <c r="C19" s="1">
        <v>546000</v>
      </c>
      <c r="D19" s="1"/>
      <c r="E19" s="1">
        <v>174700</v>
      </c>
      <c r="F19" s="1">
        <v>371300</v>
      </c>
      <c r="G19" s="1"/>
      <c r="H19" s="1"/>
      <c r="I19" s="1"/>
      <c r="J19" s="1"/>
      <c r="K19" s="1"/>
      <c r="L19" s="1"/>
      <c r="M19" s="1"/>
      <c r="N19" s="1">
        <f t="shared" si="0"/>
        <v>546000</v>
      </c>
      <c r="O19" s="1">
        <f t="shared" si="1"/>
        <v>0</v>
      </c>
    </row>
    <row r="20" spans="2:15" ht="12.75">
      <c r="B20">
        <v>170703</v>
      </c>
      <c r="C20" s="1">
        <v>63000</v>
      </c>
      <c r="D20" s="1"/>
      <c r="E20" s="1">
        <v>63000</v>
      </c>
      <c r="F20" s="1"/>
      <c r="G20" s="1"/>
      <c r="H20" s="1"/>
      <c r="I20" s="1"/>
      <c r="J20" s="1"/>
      <c r="K20" s="1"/>
      <c r="L20" s="1"/>
      <c r="M20" s="1"/>
      <c r="N20" s="1">
        <f t="shared" si="0"/>
        <v>63000</v>
      </c>
      <c r="O20" s="1">
        <f t="shared" si="1"/>
        <v>0</v>
      </c>
    </row>
    <row r="21" spans="2:15" ht="12.75">
      <c r="B21">
        <v>180109</v>
      </c>
      <c r="C21" s="1">
        <v>150000</v>
      </c>
      <c r="D21" s="5">
        <v>150000</v>
      </c>
      <c r="E21" s="1"/>
      <c r="F21" s="1"/>
      <c r="G21" s="1"/>
      <c r="H21" s="1"/>
      <c r="I21" s="1"/>
      <c r="J21" s="1"/>
      <c r="K21" s="1"/>
      <c r="L21" s="1"/>
      <c r="M21" s="1"/>
      <c r="N21" s="1">
        <f t="shared" si="0"/>
        <v>150000</v>
      </c>
      <c r="O21" s="1">
        <f t="shared" si="1"/>
        <v>0</v>
      </c>
    </row>
    <row r="22" spans="2:15" ht="12.75">
      <c r="B22">
        <v>180109</v>
      </c>
      <c r="C22" s="1">
        <v>568139.47</v>
      </c>
      <c r="D22" s="1"/>
      <c r="E22" s="1"/>
      <c r="F22" s="1">
        <v>118000</v>
      </c>
      <c r="G22" s="5">
        <v>129470</v>
      </c>
      <c r="H22" s="1"/>
      <c r="I22" s="1"/>
      <c r="J22" s="5">
        <v>320669.47</v>
      </c>
      <c r="K22" s="1"/>
      <c r="L22" s="1"/>
      <c r="M22" s="1"/>
      <c r="N22" s="1">
        <f aca="true" t="shared" si="2" ref="N22:N29">SUM(D22:M22)</f>
        <v>568139.47</v>
      </c>
      <c r="O22" s="1">
        <f t="shared" si="1"/>
        <v>0</v>
      </c>
    </row>
    <row r="23" spans="2:15" ht="12.75">
      <c r="B23">
        <v>240601</v>
      </c>
      <c r="C23" s="1">
        <v>220031.87</v>
      </c>
      <c r="D23" s="5">
        <v>20031.87</v>
      </c>
      <c r="E23" s="1"/>
      <c r="F23" s="1">
        <v>28400</v>
      </c>
      <c r="G23" s="1"/>
      <c r="H23" s="1"/>
      <c r="I23" s="1"/>
      <c r="J23" s="1"/>
      <c r="K23" s="1">
        <v>171600</v>
      </c>
      <c r="L23" s="1"/>
      <c r="M23" s="1"/>
      <c r="N23" s="1">
        <f t="shared" si="2"/>
        <v>220031.87</v>
      </c>
      <c r="O23" s="1">
        <f t="shared" si="1"/>
        <v>0</v>
      </c>
    </row>
    <row r="24" spans="2:15" ht="12.75">
      <c r="B24">
        <v>240900</v>
      </c>
      <c r="C24" s="1">
        <v>130057.01</v>
      </c>
      <c r="D24" s="1"/>
      <c r="E24" s="1"/>
      <c r="F24" s="1">
        <v>130057.01</v>
      </c>
      <c r="G24" s="1"/>
      <c r="H24" s="1"/>
      <c r="I24" s="1"/>
      <c r="J24" s="1"/>
      <c r="K24" s="1"/>
      <c r="L24" s="1"/>
      <c r="M24" s="1"/>
      <c r="N24" s="1">
        <f t="shared" si="2"/>
        <v>130057.01</v>
      </c>
      <c r="O24" s="1">
        <f t="shared" si="1"/>
        <v>0</v>
      </c>
    </row>
    <row r="25" spans="3:15" ht="12.75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>
        <f t="shared" si="2"/>
        <v>0</v>
      </c>
      <c r="O25" s="1">
        <f t="shared" si="1"/>
        <v>0</v>
      </c>
    </row>
    <row r="26" spans="3:15" ht="12.75">
      <c r="C26" s="1">
        <f>SUM(C3:C25)</f>
        <v>14788589.399999999</v>
      </c>
      <c r="D26" s="1">
        <f aca="true" t="shared" si="3" ref="D26:O26">SUM(D3:D25)</f>
        <v>1416883.12</v>
      </c>
      <c r="E26" s="1">
        <f t="shared" si="3"/>
        <v>237700</v>
      </c>
      <c r="F26" s="1">
        <f t="shared" si="3"/>
        <v>875499.55</v>
      </c>
      <c r="G26" s="1">
        <f t="shared" si="3"/>
        <v>129470</v>
      </c>
      <c r="H26" s="1">
        <f t="shared" si="3"/>
        <v>238500</v>
      </c>
      <c r="I26" s="1">
        <f t="shared" si="3"/>
        <v>583185.59</v>
      </c>
      <c r="J26" s="1">
        <f t="shared" si="3"/>
        <v>3638234.4399999995</v>
      </c>
      <c r="K26" s="1">
        <f t="shared" si="3"/>
        <v>6897181</v>
      </c>
      <c r="L26" s="1">
        <f t="shared" si="3"/>
        <v>499005.95</v>
      </c>
      <c r="M26" s="1">
        <f t="shared" si="3"/>
        <v>272929.75</v>
      </c>
      <c r="N26" s="1">
        <f t="shared" si="3"/>
        <v>14788589.399999999</v>
      </c>
      <c r="O26" s="1">
        <f t="shared" si="3"/>
        <v>0</v>
      </c>
    </row>
    <row r="27" spans="3:15" ht="12.75"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O27" s="1"/>
    </row>
    <row r="28" spans="2:15" ht="12.75">
      <c r="B28" s="2" t="s">
        <v>0</v>
      </c>
      <c r="C28" s="1"/>
      <c r="D28" s="1"/>
      <c r="E28" s="1">
        <f>E26</f>
        <v>237700</v>
      </c>
      <c r="F28" s="1">
        <f>F26</f>
        <v>875499.55</v>
      </c>
      <c r="G28" s="1"/>
      <c r="H28" s="1"/>
      <c r="I28" s="1"/>
      <c r="J28" s="1"/>
      <c r="K28" s="1">
        <f>K26</f>
        <v>6897181</v>
      </c>
      <c r="L28" s="1"/>
      <c r="M28" s="1"/>
      <c r="N28" s="1">
        <f t="shared" si="2"/>
        <v>8010380.55</v>
      </c>
      <c r="O28" s="1"/>
    </row>
    <row r="29" spans="2:15" ht="12.75">
      <c r="B29" s="2" t="s">
        <v>1</v>
      </c>
      <c r="C29" s="1"/>
      <c r="D29" s="1">
        <f>D26</f>
        <v>1416883.12</v>
      </c>
      <c r="E29" s="1"/>
      <c r="F29" s="1"/>
      <c r="G29" s="1">
        <f>G26</f>
        <v>129470</v>
      </c>
      <c r="H29" s="1">
        <f>H26</f>
        <v>238500</v>
      </c>
      <c r="I29" s="1">
        <f>I26</f>
        <v>583185.59</v>
      </c>
      <c r="J29" s="1">
        <f>J26</f>
        <v>3638234.4399999995</v>
      </c>
      <c r="K29" s="1"/>
      <c r="L29" s="1">
        <f>L26</f>
        <v>499005.95</v>
      </c>
      <c r="M29" s="1">
        <f>M26</f>
        <v>272929.75</v>
      </c>
      <c r="N29" s="1">
        <f t="shared" si="2"/>
        <v>6778208.85</v>
      </c>
      <c r="O29" s="1"/>
    </row>
    <row r="30" spans="3:15" ht="12.75">
      <c r="C30" s="1"/>
      <c r="D30" s="1">
        <f>D28+D29</f>
        <v>1416883.12</v>
      </c>
      <c r="E30" s="1">
        <f aca="true" t="shared" si="4" ref="E30:N30">E28+E29</f>
        <v>237700</v>
      </c>
      <c r="F30" s="1">
        <f t="shared" si="4"/>
        <v>875499.55</v>
      </c>
      <c r="G30" s="1">
        <f t="shared" si="4"/>
        <v>129470</v>
      </c>
      <c r="H30" s="1">
        <f t="shared" si="4"/>
        <v>238500</v>
      </c>
      <c r="I30" s="1">
        <f t="shared" si="4"/>
        <v>583185.59</v>
      </c>
      <c r="J30" s="1">
        <f t="shared" si="4"/>
        <v>3638234.4399999995</v>
      </c>
      <c r="K30" s="1">
        <f t="shared" si="4"/>
        <v>6897181</v>
      </c>
      <c r="L30" s="1">
        <f t="shared" si="4"/>
        <v>499005.95</v>
      </c>
      <c r="M30" s="1">
        <f t="shared" si="4"/>
        <v>272929.75</v>
      </c>
      <c r="N30" s="1">
        <f t="shared" si="4"/>
        <v>14788589.399999999</v>
      </c>
      <c r="O30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Ulvis</cp:lastModifiedBy>
  <cp:lastPrinted>2016-03-25T08:16:19Z</cp:lastPrinted>
  <dcterms:created xsi:type="dcterms:W3CDTF">1996-10-08T23:32:33Z</dcterms:created>
  <dcterms:modified xsi:type="dcterms:W3CDTF">2016-03-30T12:52:17Z</dcterms:modified>
  <cp:category/>
  <cp:version/>
  <cp:contentType/>
  <cp:contentStatus/>
</cp:coreProperties>
</file>